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leemploi-my.sharepoint.com/personal/frederic_bouzon_francetravail_fr/Documents/Documents/7.FB perso/1.VLO/2.FSGT 73/"/>
    </mc:Choice>
  </mc:AlternateContent>
  <xr:revisionPtr revIDLastSave="0" documentId="8_{7F2210A9-DC34-4E89-BA24-7B517B100006}" xr6:coauthVersionLast="47" xr6:coauthVersionMax="47" xr10:uidLastSave="{00000000-0000-0000-0000-000000000000}"/>
  <bookViews>
    <workbookView xWindow="-120" yWindow="-120" windowWidth="29040" windowHeight="15840" tabRatio="599" xr2:uid="{9C1AB06C-2033-4DF1-AF5D-02DA441B82EB}"/>
  </bookViews>
  <sheets>
    <sheet name="Prestige" sheetId="1" r:id="rId1"/>
    <sheet name="Equipe 2025" sheetId="5" r:id="rId2"/>
  </sheets>
  <definedNames>
    <definedName name="_xlnm._FilterDatabase" localSheetId="1" hidden="1">'Equipe 2025'!$A$1:$Y$18</definedName>
    <definedName name="_xlnm._FilterDatabase" localSheetId="0" hidden="1">Prestige!$A$1:$AW$223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5" l="1"/>
  <c r="X44" i="1"/>
  <c r="X198" i="1"/>
  <c r="X156" i="1"/>
  <c r="X143" i="1"/>
  <c r="X140" i="1"/>
  <c r="X148" i="1"/>
  <c r="W193" i="1"/>
  <c r="W167" i="1"/>
  <c r="W104" i="1"/>
  <c r="X197" i="1"/>
  <c r="X196" i="1"/>
  <c r="X159" i="1"/>
  <c r="X195" i="1"/>
  <c r="X194" i="1"/>
  <c r="X193" i="1"/>
  <c r="X192" i="1"/>
  <c r="X191" i="1"/>
  <c r="X131" i="1"/>
  <c r="X190" i="1"/>
  <c r="X189" i="1"/>
  <c r="X188" i="1"/>
  <c r="X187" i="1"/>
  <c r="X186" i="1"/>
  <c r="X184" i="1"/>
  <c r="X183" i="1"/>
  <c r="X182" i="1"/>
  <c r="X181" i="1"/>
  <c r="X126" i="1"/>
  <c r="X125" i="1"/>
  <c r="X180" i="1"/>
  <c r="X179" i="1"/>
  <c r="X109" i="1"/>
  <c r="X178" i="1"/>
  <c r="X177" i="1"/>
  <c r="X176" i="1"/>
  <c r="X175" i="1"/>
  <c r="X174" i="1"/>
  <c r="X173" i="1"/>
  <c r="X172" i="1"/>
  <c r="X171" i="1"/>
  <c r="X170" i="1"/>
  <c r="X169" i="1"/>
  <c r="X107" i="1"/>
  <c r="X168" i="1"/>
  <c r="X167" i="1"/>
  <c r="X166" i="1"/>
  <c r="X165" i="1"/>
  <c r="X164" i="1"/>
  <c r="X163" i="1"/>
  <c r="X162" i="1"/>
  <c r="X161" i="1"/>
  <c r="X160" i="1"/>
  <c r="X158" i="1"/>
  <c r="X157" i="1"/>
  <c r="X155" i="1"/>
  <c r="X154" i="1"/>
  <c r="X153" i="1"/>
  <c r="X152" i="1"/>
  <c r="X151" i="1"/>
  <c r="X150" i="1"/>
  <c r="X149" i="1"/>
  <c r="X147" i="1"/>
  <c r="X146" i="1"/>
  <c r="X145" i="1"/>
  <c r="X144" i="1"/>
  <c r="X142" i="1"/>
  <c r="X141" i="1"/>
  <c r="X139" i="1"/>
  <c r="X138" i="1"/>
  <c r="X137" i="1"/>
  <c r="X136" i="1"/>
  <c r="X104" i="1"/>
  <c r="X135" i="1"/>
  <c r="X134" i="1"/>
  <c r="X133" i="1"/>
  <c r="X132" i="1"/>
  <c r="X130" i="1"/>
  <c r="X129" i="1"/>
  <c r="X128" i="1"/>
  <c r="X127" i="1"/>
  <c r="X90" i="1"/>
  <c r="X124" i="1"/>
  <c r="X9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83" i="1"/>
  <c r="X110" i="1"/>
  <c r="X108" i="1"/>
  <c r="X72" i="1"/>
  <c r="X106" i="1"/>
  <c r="X105" i="1"/>
  <c r="X103" i="1"/>
  <c r="X102" i="1"/>
  <c r="X101" i="1"/>
  <c r="X100" i="1"/>
  <c r="X99" i="1"/>
  <c r="X73" i="1"/>
  <c r="X98" i="1"/>
  <c r="X97" i="1"/>
  <c r="X96" i="1"/>
  <c r="X95" i="1"/>
  <c r="X93" i="1"/>
  <c r="X53" i="1"/>
  <c r="X92" i="1"/>
  <c r="X91" i="1"/>
  <c r="X89" i="1"/>
  <c r="X88" i="1"/>
  <c r="X86" i="1"/>
  <c r="X85" i="1"/>
  <c r="X84" i="1"/>
  <c r="X82" i="1"/>
  <c r="X81" i="1"/>
  <c r="X87" i="1"/>
  <c r="X50" i="1"/>
  <c r="X80" i="1"/>
  <c r="X79" i="1"/>
  <c r="X78" i="1"/>
  <c r="X77" i="1"/>
  <c r="X76" i="1"/>
  <c r="X75" i="1"/>
  <c r="X74" i="1"/>
  <c r="X71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48" i="1"/>
  <c r="X56" i="1"/>
  <c r="X55" i="1"/>
  <c r="X40" i="1"/>
  <c r="X54" i="1"/>
  <c r="X52" i="1"/>
  <c r="X51" i="1"/>
  <c r="X49" i="1"/>
  <c r="X35" i="1"/>
  <c r="X37" i="1"/>
  <c r="X34" i="1"/>
  <c r="X47" i="1"/>
  <c r="X46" i="1"/>
  <c r="X45" i="1"/>
  <c r="X43" i="1"/>
  <c r="X28" i="1"/>
  <c r="X42" i="1"/>
  <c r="X41" i="1"/>
  <c r="X39" i="1"/>
  <c r="X38" i="1"/>
  <c r="X33" i="1"/>
  <c r="X32" i="1"/>
  <c r="X31" i="1"/>
  <c r="X30" i="1"/>
  <c r="X26" i="1"/>
  <c r="X27" i="1"/>
  <c r="X21" i="1"/>
  <c r="X25" i="1"/>
  <c r="X17" i="1"/>
  <c r="X15" i="1"/>
  <c r="X24" i="1"/>
  <c r="X23" i="1"/>
  <c r="X22" i="1"/>
  <c r="X20" i="1"/>
  <c r="X14" i="1"/>
  <c r="X19" i="1"/>
  <c r="X18" i="1"/>
  <c r="X10" i="1"/>
  <c r="X12" i="1"/>
  <c r="X11" i="1"/>
  <c r="X9" i="1"/>
  <c r="X8" i="1"/>
  <c r="X6" i="1"/>
  <c r="X4" i="1"/>
  <c r="X3" i="1"/>
  <c r="X5" i="1"/>
  <c r="W10" i="1"/>
  <c r="AO10" i="1"/>
  <c r="AP10" i="1"/>
  <c r="AR12" i="1"/>
  <c r="X2" i="1"/>
  <c r="AP24" i="1"/>
  <c r="AP18" i="1"/>
  <c r="AP3" i="1"/>
  <c r="AP5" i="1"/>
  <c r="AP2" i="1"/>
  <c r="AP11" i="1"/>
  <c r="AP6" i="1"/>
  <c r="AP4" i="1"/>
  <c r="AP8" i="1"/>
  <c r="AQ10" i="1" l="1"/>
  <c r="AQ24" i="1"/>
  <c r="AQ248" i="1"/>
  <c r="AO27" i="1"/>
  <c r="AO26" i="1"/>
  <c r="AO16" i="1"/>
  <c r="AO17" i="1"/>
  <c r="AO30" i="1"/>
  <c r="AO12" i="1"/>
  <c r="AO18" i="1"/>
  <c r="AO38" i="1"/>
  <c r="AO41" i="1"/>
  <c r="AO9" i="1"/>
  <c r="AO23" i="1"/>
  <c r="AO28" i="1"/>
  <c r="AO44" i="1"/>
  <c r="AO45" i="1"/>
  <c r="AO15" i="1"/>
  <c r="AO29" i="1"/>
  <c r="AO21" i="1"/>
  <c r="AO24" i="1"/>
  <c r="AO32" i="1"/>
  <c r="AO33" i="1"/>
  <c r="AO35" i="1"/>
  <c r="AO36" i="1"/>
  <c r="AO51" i="1"/>
  <c r="AO52" i="1"/>
  <c r="AO19" i="1"/>
  <c r="AO25" i="1"/>
  <c r="AO54" i="1"/>
  <c r="AO40" i="1"/>
  <c r="AO55" i="1"/>
  <c r="AO56" i="1"/>
  <c r="AO48" i="1"/>
  <c r="AO57" i="1"/>
  <c r="AO59" i="1"/>
  <c r="AO62" i="1"/>
  <c r="AO34" i="1"/>
  <c r="AO63" i="1"/>
  <c r="AO64" i="1"/>
  <c r="AO65" i="1"/>
  <c r="AO47" i="1"/>
  <c r="AO66" i="1"/>
  <c r="AO68" i="1"/>
  <c r="AO69" i="1"/>
  <c r="AO70" i="1"/>
  <c r="AO37" i="1"/>
  <c r="AO74" i="1"/>
  <c r="AO75" i="1"/>
  <c r="AO76" i="1"/>
  <c r="AO78" i="1"/>
  <c r="AO80" i="1"/>
  <c r="AO39" i="1"/>
  <c r="AO43" i="1"/>
  <c r="AO42" i="1"/>
  <c r="AO50" i="1"/>
  <c r="AO87" i="1"/>
  <c r="AO82" i="1"/>
  <c r="AO84" i="1"/>
  <c r="AO85" i="1"/>
  <c r="AO61" i="1"/>
  <c r="AO58" i="1"/>
  <c r="AO89" i="1"/>
  <c r="AQ89" i="1" s="1"/>
  <c r="AO49" i="1"/>
  <c r="AO71" i="1"/>
  <c r="AO91" i="1"/>
  <c r="AO92" i="1"/>
  <c r="AO53" i="1"/>
  <c r="AO93" i="1"/>
  <c r="AO60" i="1"/>
  <c r="AO95" i="1"/>
  <c r="AO97" i="1"/>
  <c r="AO67" i="1"/>
  <c r="AO46" i="1"/>
  <c r="AO73" i="1"/>
  <c r="AO99" i="1"/>
  <c r="AO100" i="1"/>
  <c r="AO31" i="1"/>
  <c r="AO101" i="1"/>
  <c r="AQ101" i="1" s="1"/>
  <c r="AO103" i="1"/>
  <c r="AO105" i="1"/>
  <c r="AO106" i="1"/>
  <c r="AO77" i="1"/>
  <c r="AQ77" i="1" s="1"/>
  <c r="AO72" i="1"/>
  <c r="AO86" i="1"/>
  <c r="AQ86" i="1" s="1"/>
  <c r="AO81" i="1"/>
  <c r="AO108" i="1"/>
  <c r="AO79" i="1"/>
  <c r="AO110" i="1"/>
  <c r="AO83" i="1"/>
  <c r="AO111" i="1"/>
  <c r="AO112" i="1"/>
  <c r="AO114" i="1"/>
  <c r="AQ114" i="1" s="1"/>
  <c r="AO115" i="1"/>
  <c r="AO116" i="1"/>
  <c r="AO117" i="1"/>
  <c r="AO119" i="1"/>
  <c r="AO120" i="1"/>
  <c r="AO123" i="1"/>
  <c r="AO94" i="1"/>
  <c r="AO124" i="1"/>
  <c r="AO90" i="1"/>
  <c r="AO98" i="1"/>
  <c r="AO128" i="1"/>
  <c r="AO129" i="1"/>
  <c r="AO132" i="1"/>
  <c r="AO134" i="1"/>
  <c r="AQ134" i="1" s="1"/>
  <c r="AO135" i="1"/>
  <c r="AO96" i="1"/>
  <c r="AQ96" i="1" s="1"/>
  <c r="AO136" i="1"/>
  <c r="AO137" i="1"/>
  <c r="AO138" i="1"/>
  <c r="AQ138" i="1" s="1"/>
  <c r="AO139" i="1"/>
  <c r="AO141" i="1"/>
  <c r="AO142" i="1"/>
  <c r="AO122" i="1"/>
  <c r="AQ122" i="1" s="1"/>
  <c r="AO144" i="1"/>
  <c r="AQ144" i="1" s="1"/>
  <c r="AO145" i="1"/>
  <c r="AO146" i="1"/>
  <c r="AO102" i="1"/>
  <c r="AO147" i="1"/>
  <c r="AQ147" i="1" s="1"/>
  <c r="AO149" i="1"/>
  <c r="AO150" i="1"/>
  <c r="AO151" i="1"/>
  <c r="AQ151" i="1" s="1"/>
  <c r="AO152" i="1"/>
  <c r="AO153" i="1"/>
  <c r="AO154" i="1"/>
  <c r="AO155" i="1"/>
  <c r="AO157" i="1"/>
  <c r="AQ157" i="1" s="1"/>
  <c r="AO121" i="1"/>
  <c r="AO160" i="1"/>
  <c r="AO161" i="1"/>
  <c r="AO118" i="1"/>
  <c r="AO113" i="1"/>
  <c r="AO162" i="1"/>
  <c r="AQ162" i="1" s="1"/>
  <c r="AO164" i="1"/>
  <c r="AO166" i="1"/>
  <c r="AO167" i="1"/>
  <c r="AO168" i="1"/>
  <c r="AQ168" i="1" s="1"/>
  <c r="AO107" i="1"/>
  <c r="AO169" i="1"/>
  <c r="AO127" i="1"/>
  <c r="AO170" i="1"/>
  <c r="AQ170" i="1" s="1"/>
  <c r="AO88" i="1"/>
  <c r="AQ88" i="1" s="1"/>
  <c r="AO172" i="1"/>
  <c r="AO173" i="1"/>
  <c r="AO174" i="1"/>
  <c r="AO175" i="1"/>
  <c r="AO176" i="1"/>
  <c r="AO177" i="1"/>
  <c r="AQ177" i="1" s="1"/>
  <c r="AO178" i="1"/>
  <c r="AO109" i="1"/>
  <c r="AO179" i="1"/>
  <c r="AO125" i="1"/>
  <c r="AQ125" i="1" s="1"/>
  <c r="AO126" i="1"/>
  <c r="AO130" i="1"/>
  <c r="AO181" i="1"/>
  <c r="AO183" i="1"/>
  <c r="AO184" i="1"/>
  <c r="AO185" i="1"/>
  <c r="AO186" i="1"/>
  <c r="AO187" i="1"/>
  <c r="AO188" i="1"/>
  <c r="AO189" i="1"/>
  <c r="AO190" i="1"/>
  <c r="AO104" i="1"/>
  <c r="AO131" i="1"/>
  <c r="AO191" i="1"/>
  <c r="AO192" i="1"/>
  <c r="AO193" i="1"/>
  <c r="AO194" i="1"/>
  <c r="AO195" i="1"/>
  <c r="AO159" i="1"/>
  <c r="AO196" i="1"/>
  <c r="AO197" i="1"/>
  <c r="AO199" i="1"/>
  <c r="AQ199" i="1" s="1"/>
  <c r="AO200" i="1"/>
  <c r="AQ200" i="1" s="1"/>
  <c r="AO201" i="1"/>
  <c r="AQ201" i="1" s="1"/>
  <c r="AO158" i="1"/>
  <c r="AQ158" i="1" s="1"/>
  <c r="AO202" i="1"/>
  <c r="AQ202" i="1" s="1"/>
  <c r="AO203" i="1"/>
  <c r="AQ203" i="1" s="1"/>
  <c r="AO204" i="1"/>
  <c r="AQ204" i="1" s="1"/>
  <c r="AO133" i="1"/>
  <c r="AQ133" i="1" s="1"/>
  <c r="AO205" i="1"/>
  <c r="AQ205" i="1" s="1"/>
  <c r="AO206" i="1"/>
  <c r="AQ206" i="1" s="1"/>
  <c r="AO207" i="1"/>
  <c r="AQ207" i="1" s="1"/>
  <c r="AQ165" i="1"/>
  <c r="AO182" i="1"/>
  <c r="AQ182" i="1" s="1"/>
  <c r="AO208" i="1"/>
  <c r="AQ208" i="1" s="1"/>
  <c r="AO209" i="1"/>
  <c r="AQ209" i="1" s="1"/>
  <c r="AO210" i="1"/>
  <c r="AQ210" i="1" s="1"/>
  <c r="AO211" i="1"/>
  <c r="AQ211" i="1" s="1"/>
  <c r="AO156" i="1"/>
  <c r="AQ156" i="1" s="1"/>
  <c r="AO212" i="1"/>
  <c r="AQ212" i="1" s="1"/>
  <c r="AO213" i="1"/>
  <c r="AQ213" i="1" s="1"/>
  <c r="AO214" i="1"/>
  <c r="AQ214" i="1" s="1"/>
  <c r="AO215" i="1"/>
  <c r="AQ215" i="1" s="1"/>
  <c r="AO216" i="1"/>
  <c r="AQ216" i="1" s="1"/>
  <c r="AO217" i="1"/>
  <c r="AQ217" i="1" s="1"/>
  <c r="AO218" i="1"/>
  <c r="AQ218" i="1" s="1"/>
  <c r="AO219" i="1"/>
  <c r="AQ219" i="1" s="1"/>
  <c r="AO5" i="1"/>
  <c r="AO7" i="1"/>
  <c r="AO4" i="1"/>
  <c r="AO8" i="1"/>
  <c r="AO6" i="1"/>
  <c r="AO14" i="1"/>
  <c r="AO20" i="1"/>
  <c r="AO22" i="1"/>
  <c r="AO11" i="1"/>
  <c r="AO13" i="1"/>
  <c r="AO3" i="1"/>
  <c r="AO2" i="1"/>
  <c r="AQ249" i="1"/>
  <c r="AO220" i="1"/>
  <c r="AQ220" i="1" s="1"/>
  <c r="AO221" i="1"/>
  <c r="AQ221" i="1" s="1"/>
  <c r="AO222" i="1"/>
  <c r="AQ222" i="1" s="1"/>
  <c r="AO223" i="1"/>
  <c r="AQ223" i="1" s="1"/>
  <c r="AO148" i="1"/>
  <c r="AQ148" i="1" s="1"/>
  <c r="AO224" i="1"/>
  <c r="AQ224" i="1" s="1"/>
  <c r="AO225" i="1"/>
  <c r="AQ225" i="1" s="1"/>
  <c r="AO226" i="1"/>
  <c r="AQ226" i="1" s="1"/>
  <c r="AO227" i="1"/>
  <c r="AQ227" i="1" s="1"/>
  <c r="AO228" i="1"/>
  <c r="AQ228" i="1" s="1"/>
  <c r="AO229" i="1"/>
  <c r="AQ229" i="1" s="1"/>
  <c r="AO230" i="1"/>
  <c r="AQ230" i="1" s="1"/>
  <c r="AO231" i="1"/>
  <c r="AQ231" i="1" s="1"/>
  <c r="AO232" i="1"/>
  <c r="AQ232" i="1" s="1"/>
  <c r="AO233" i="1"/>
  <c r="AQ233" i="1" s="1"/>
  <c r="AO234" i="1"/>
  <c r="AQ234" i="1" s="1"/>
  <c r="AO235" i="1"/>
  <c r="AQ235" i="1" s="1"/>
  <c r="AO236" i="1"/>
  <c r="AQ236" i="1" s="1"/>
  <c r="AO237" i="1"/>
  <c r="AQ237" i="1" s="1"/>
  <c r="AO238" i="1"/>
  <c r="AQ238" i="1" s="1"/>
  <c r="AO180" i="1"/>
  <c r="AQ180" i="1" s="1"/>
  <c r="AO239" i="1"/>
  <c r="AQ239" i="1" s="1"/>
  <c r="AO240" i="1"/>
  <c r="AQ240" i="1" s="1"/>
  <c r="AO241" i="1"/>
  <c r="AQ241" i="1" s="1"/>
  <c r="AO242" i="1"/>
  <c r="AQ242" i="1" s="1"/>
  <c r="AO143" i="1"/>
  <c r="AQ143" i="1" s="1"/>
  <c r="AO243" i="1"/>
  <c r="AQ243" i="1" s="1"/>
  <c r="AO244" i="1"/>
  <c r="AQ244" i="1" s="1"/>
  <c r="AO245" i="1"/>
  <c r="AQ245" i="1" s="1"/>
  <c r="AO246" i="1"/>
  <c r="AQ246" i="1" s="1"/>
  <c r="AO140" i="1"/>
  <c r="AQ140" i="1" s="1"/>
  <c r="AO247" i="1"/>
  <c r="AQ247" i="1" s="1"/>
  <c r="AO198" i="1"/>
  <c r="AQ198" i="1" s="1"/>
  <c r="W27" i="1"/>
  <c r="W26" i="1"/>
  <c r="W30" i="1"/>
  <c r="W11" i="1"/>
  <c r="W16" i="1"/>
  <c r="W13" i="1"/>
  <c r="W38" i="1"/>
  <c r="W41" i="1"/>
  <c r="W28" i="1"/>
  <c r="W17" i="1"/>
  <c r="W44" i="1"/>
  <c r="W45" i="1"/>
  <c r="W12" i="1"/>
  <c r="W32" i="1"/>
  <c r="W35" i="1"/>
  <c r="W36" i="1"/>
  <c r="W51" i="1"/>
  <c r="W52" i="1"/>
  <c r="W54" i="1"/>
  <c r="W40" i="1"/>
  <c r="W55" i="1"/>
  <c r="W56" i="1"/>
  <c r="W48" i="1"/>
  <c r="W57" i="1"/>
  <c r="W59" i="1"/>
  <c r="W21" i="1"/>
  <c r="W34" i="1"/>
  <c r="W63" i="1"/>
  <c r="W47" i="1"/>
  <c r="W66" i="1"/>
  <c r="W68" i="1"/>
  <c r="W24" i="1"/>
  <c r="W69" i="1"/>
  <c r="W70" i="1"/>
  <c r="W37" i="1"/>
  <c r="W75" i="1"/>
  <c r="W76" i="1"/>
  <c r="W33" i="1"/>
  <c r="W78" i="1"/>
  <c r="W9" i="1"/>
  <c r="W80" i="1"/>
  <c r="W23" i="1"/>
  <c r="W19" i="1"/>
  <c r="W50" i="1"/>
  <c r="W87" i="1"/>
  <c r="W82" i="1"/>
  <c r="W84" i="1"/>
  <c r="W85" i="1"/>
  <c r="W62" i="1"/>
  <c r="W15" i="1"/>
  <c r="W89" i="1"/>
  <c r="W91" i="1"/>
  <c r="W25" i="1"/>
  <c r="W92" i="1"/>
  <c r="W64" i="1"/>
  <c r="W53" i="1"/>
  <c r="W93" i="1"/>
  <c r="W95" i="1"/>
  <c r="W97" i="1"/>
  <c r="W67" i="1"/>
  <c r="W46" i="1"/>
  <c r="W73" i="1"/>
  <c r="W99" i="1"/>
  <c r="W100" i="1"/>
  <c r="W31" i="1"/>
  <c r="W101" i="1"/>
  <c r="W103" i="1"/>
  <c r="W106" i="1"/>
  <c r="W77" i="1"/>
  <c r="W72" i="1"/>
  <c r="W43" i="1"/>
  <c r="W42" i="1"/>
  <c r="W108" i="1"/>
  <c r="W79" i="1"/>
  <c r="W83" i="1"/>
  <c r="W111" i="1"/>
  <c r="W39" i="1"/>
  <c r="W61" i="1"/>
  <c r="W112" i="1"/>
  <c r="W49" i="1"/>
  <c r="W114" i="1"/>
  <c r="W115" i="1"/>
  <c r="W71" i="1"/>
  <c r="W18" i="1"/>
  <c r="W58" i="1"/>
  <c r="W116" i="1"/>
  <c r="W117" i="1"/>
  <c r="W119" i="1"/>
  <c r="W120" i="1"/>
  <c r="W123" i="1"/>
  <c r="W94" i="1"/>
  <c r="W124" i="1"/>
  <c r="W90" i="1"/>
  <c r="W65" i="1"/>
  <c r="W74" i="1"/>
  <c r="W128" i="1"/>
  <c r="W129" i="1"/>
  <c r="W132" i="1"/>
  <c r="W60" i="1"/>
  <c r="W134" i="1"/>
  <c r="W135" i="1"/>
  <c r="W96" i="1"/>
  <c r="W136" i="1"/>
  <c r="W137" i="1"/>
  <c r="W139" i="1"/>
  <c r="W86" i="1"/>
  <c r="W141" i="1"/>
  <c r="W142" i="1"/>
  <c r="W145" i="1"/>
  <c r="W146" i="1"/>
  <c r="W102" i="1"/>
  <c r="W147" i="1"/>
  <c r="W149" i="1"/>
  <c r="W150" i="1"/>
  <c r="W151" i="1"/>
  <c r="W152" i="1"/>
  <c r="W153" i="1"/>
  <c r="W154" i="1"/>
  <c r="W155" i="1"/>
  <c r="W121" i="1"/>
  <c r="W160" i="1"/>
  <c r="W81" i="1"/>
  <c r="W161" i="1"/>
  <c r="W118" i="1"/>
  <c r="W113" i="1"/>
  <c r="W164" i="1"/>
  <c r="W166" i="1"/>
  <c r="W107" i="1"/>
  <c r="W169" i="1"/>
  <c r="W127" i="1"/>
  <c r="W170" i="1"/>
  <c r="W172" i="1"/>
  <c r="W173" i="1"/>
  <c r="W174" i="1"/>
  <c r="W175" i="1"/>
  <c r="W176" i="1"/>
  <c r="W178" i="1"/>
  <c r="W109" i="1"/>
  <c r="W179" i="1"/>
  <c r="W110" i="1"/>
  <c r="W125" i="1"/>
  <c r="W126" i="1"/>
  <c r="W130" i="1"/>
  <c r="W183" i="1"/>
  <c r="W184" i="1"/>
  <c r="W185" i="1"/>
  <c r="W186" i="1"/>
  <c r="W187" i="1"/>
  <c r="W188" i="1"/>
  <c r="W189" i="1"/>
  <c r="W98" i="1"/>
  <c r="W190" i="1"/>
  <c r="W131" i="1"/>
  <c r="W191" i="1"/>
  <c r="W192" i="1"/>
  <c r="W194" i="1"/>
  <c r="W195" i="1"/>
  <c r="W159" i="1"/>
  <c r="W196" i="1"/>
  <c r="W197" i="1"/>
  <c r="W199" i="1"/>
  <c r="W200" i="1"/>
  <c r="W201" i="1"/>
  <c r="W158" i="1"/>
  <c r="W202" i="1"/>
  <c r="W168" i="1"/>
  <c r="W203" i="1"/>
  <c r="W204" i="1"/>
  <c r="W88" i="1"/>
  <c r="W133" i="1"/>
  <c r="W205" i="1"/>
  <c r="W206" i="1"/>
  <c r="W207" i="1"/>
  <c r="W165" i="1"/>
  <c r="W208" i="1"/>
  <c r="W209" i="1"/>
  <c r="W122" i="1"/>
  <c r="W210" i="1"/>
  <c r="W211" i="1"/>
  <c r="W156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148" i="1"/>
  <c r="W224" i="1"/>
  <c r="W225" i="1"/>
  <c r="W226" i="1"/>
  <c r="W227" i="1"/>
  <c r="W228" i="1"/>
  <c r="W229" i="1"/>
  <c r="W230" i="1"/>
  <c r="W231" i="1"/>
  <c r="W144" i="1"/>
  <c r="W162" i="1"/>
  <c r="W232" i="1"/>
  <c r="W233" i="1"/>
  <c r="W234" i="1"/>
  <c r="W235" i="1"/>
  <c r="W236" i="1"/>
  <c r="W237" i="1"/>
  <c r="W238" i="1"/>
  <c r="W180" i="1"/>
  <c r="W239" i="1"/>
  <c r="W240" i="1"/>
  <c r="W241" i="1"/>
  <c r="W242" i="1"/>
  <c r="W143" i="1"/>
  <c r="W243" i="1"/>
  <c r="W244" i="1"/>
  <c r="W245" i="1"/>
  <c r="W246" i="1"/>
  <c r="W140" i="1"/>
  <c r="W157" i="1"/>
  <c r="W247" i="1"/>
  <c r="W177" i="1"/>
  <c r="W198" i="1"/>
  <c r="W171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3" i="1"/>
  <c r="W7" i="1"/>
  <c r="W6" i="1"/>
  <c r="W5" i="1"/>
  <c r="W8" i="1"/>
  <c r="W4" i="1"/>
  <c r="W14" i="1"/>
  <c r="W20" i="1"/>
  <c r="W22" i="1"/>
  <c r="W2" i="1"/>
  <c r="W264" i="1"/>
  <c r="W265" i="1"/>
  <c r="AQ18" i="1"/>
  <c r="AQ11" i="1"/>
  <c r="AQ8" i="1"/>
  <c r="AQ4" i="1"/>
  <c r="AQ6" i="1"/>
  <c r="AQ3" i="1"/>
  <c r="AQ5" i="1"/>
  <c r="Y9" i="5"/>
  <c r="AQ2" i="1"/>
  <c r="AR65" i="1"/>
  <c r="AR240" i="1"/>
  <c r="AR11" i="1"/>
  <c r="AR2" i="1"/>
  <c r="AR9" i="1"/>
  <c r="AR8" i="1"/>
  <c r="AR72" i="1"/>
  <c r="AR45" i="1"/>
  <c r="AR241" i="1"/>
  <c r="AR5" i="1"/>
  <c r="AR242" i="1"/>
  <c r="AR10" i="1"/>
  <c r="AR6" i="1"/>
  <c r="AR15" i="1"/>
  <c r="AR107" i="1"/>
  <c r="AR80" i="1"/>
  <c r="AR112" i="1"/>
  <c r="AR113" i="1"/>
  <c r="AR38" i="1"/>
  <c r="AR36" i="1"/>
  <c r="AR115" i="1"/>
  <c r="AR118" i="1"/>
  <c r="AR67" i="1"/>
  <c r="AR119" i="1"/>
  <c r="AR120" i="1"/>
  <c r="AR122" i="1"/>
  <c r="AR124" i="1"/>
  <c r="AR126" i="1"/>
  <c r="AR68" i="1"/>
  <c r="AR61" i="1"/>
  <c r="AR20" i="1"/>
  <c r="AR58" i="1"/>
  <c r="AR85" i="1"/>
  <c r="AR35" i="1"/>
  <c r="AR14" i="1"/>
  <c r="AR97" i="1"/>
  <c r="AR144" i="1"/>
  <c r="AR3" i="1"/>
  <c r="AR4" i="1"/>
  <c r="AR7" i="1"/>
  <c r="AR16" i="1"/>
  <c r="AR19" i="1"/>
  <c r="AR13" i="1"/>
  <c r="AR17" i="1"/>
  <c r="AR22" i="1"/>
  <c r="AR23" i="1"/>
  <c r="AR26" i="1"/>
  <c r="AR18" i="1"/>
  <c r="AR27" i="1"/>
  <c r="AR28" i="1"/>
  <c r="AR30" i="1"/>
  <c r="AR33" i="1"/>
  <c r="AR37" i="1"/>
  <c r="AR41" i="1"/>
  <c r="AR42" i="1"/>
  <c r="AR43" i="1"/>
  <c r="AR44" i="1"/>
  <c r="AR46" i="1"/>
  <c r="AR47" i="1"/>
  <c r="AR31" i="1"/>
  <c r="AR49" i="1"/>
  <c r="AR50" i="1"/>
  <c r="AR53" i="1"/>
  <c r="AR54" i="1"/>
  <c r="AR55" i="1"/>
  <c r="AR32" i="1"/>
  <c r="AR56" i="1"/>
  <c r="AR57" i="1"/>
  <c r="AR60" i="1"/>
  <c r="AR34" i="1"/>
  <c r="AR62" i="1"/>
  <c r="AR24" i="1"/>
  <c r="AR63" i="1"/>
  <c r="AR25" i="1"/>
  <c r="AR39" i="1"/>
  <c r="AR69" i="1"/>
  <c r="AR70" i="1"/>
  <c r="AR71" i="1"/>
  <c r="AR48" i="1"/>
  <c r="AR29" i="1"/>
  <c r="AR74" i="1"/>
  <c r="AR77" i="1"/>
  <c r="AR40" i="1"/>
  <c r="AR78" i="1"/>
  <c r="AR51" i="1"/>
  <c r="AR82" i="1"/>
  <c r="AR83" i="1"/>
  <c r="AR79" i="1"/>
  <c r="AR84" i="1"/>
  <c r="AR86" i="1"/>
  <c r="AR87" i="1"/>
  <c r="AR88" i="1"/>
  <c r="AR89" i="1"/>
  <c r="AR90" i="1"/>
  <c r="AR91" i="1"/>
  <c r="AR92" i="1"/>
  <c r="AR93" i="1"/>
  <c r="AR94" i="1"/>
  <c r="AR95" i="1"/>
  <c r="AR66" i="1"/>
  <c r="AR98" i="1"/>
  <c r="AR99" i="1"/>
  <c r="AR101" i="1"/>
  <c r="AR102" i="1"/>
  <c r="AR64" i="1"/>
  <c r="AR103" i="1"/>
  <c r="AR75" i="1"/>
  <c r="AR104" i="1"/>
  <c r="AR105" i="1"/>
  <c r="AR76" i="1"/>
  <c r="AR21" i="1"/>
  <c r="AR73" i="1"/>
  <c r="AR106" i="1"/>
  <c r="AR108" i="1"/>
  <c r="AR109" i="1"/>
  <c r="AR110" i="1"/>
  <c r="AR111" i="1"/>
  <c r="AR52" i="1"/>
  <c r="AR59" i="1"/>
  <c r="AR116" i="1"/>
  <c r="AR117" i="1"/>
  <c r="AR81" i="1"/>
  <c r="AR121" i="1"/>
  <c r="AR123" i="1"/>
  <c r="AR96" i="1"/>
  <c r="AR125" i="1"/>
  <c r="AR129" i="1"/>
  <c r="AR130" i="1"/>
  <c r="AR132" i="1"/>
  <c r="AR133" i="1"/>
  <c r="AR134" i="1"/>
  <c r="AR135" i="1"/>
  <c r="AR136" i="1"/>
  <c r="AR137" i="1"/>
  <c r="AR138" i="1"/>
  <c r="AR139" i="1"/>
  <c r="AR141" i="1"/>
  <c r="AR142" i="1"/>
  <c r="AR143" i="1"/>
  <c r="AR145" i="1"/>
  <c r="AR147" i="1"/>
  <c r="AR148" i="1"/>
  <c r="AR149" i="1"/>
  <c r="AR151" i="1"/>
  <c r="AR152" i="1"/>
  <c r="AR153" i="1"/>
  <c r="AR154" i="1"/>
  <c r="AR156" i="1"/>
  <c r="AR157" i="1"/>
  <c r="AR158" i="1"/>
  <c r="AR159" i="1"/>
  <c r="AR160" i="1"/>
  <c r="AR162" i="1"/>
  <c r="AR163" i="1"/>
  <c r="AR164" i="1"/>
  <c r="AR100" i="1"/>
  <c r="AR165" i="1"/>
  <c r="AR166" i="1"/>
  <c r="AR167" i="1"/>
  <c r="AR168" i="1"/>
  <c r="AR169" i="1"/>
  <c r="AR170" i="1"/>
  <c r="AR171" i="1"/>
  <c r="AR172" i="1"/>
  <c r="AR173" i="1"/>
  <c r="AR174" i="1"/>
  <c r="AR175" i="1"/>
  <c r="AR114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50" i="1"/>
  <c r="AR192" i="1"/>
  <c r="AR193" i="1"/>
  <c r="AR155" i="1"/>
  <c r="AR194" i="1"/>
  <c r="AR195" i="1"/>
  <c r="AR196" i="1"/>
  <c r="AR197" i="1"/>
  <c r="AR198" i="1"/>
  <c r="AR199" i="1"/>
  <c r="AR200" i="1"/>
  <c r="AR201" i="1"/>
  <c r="AR127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128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131" i="1"/>
  <c r="Y8" i="5"/>
  <c r="Y10" i="5"/>
  <c r="Y12" i="5"/>
  <c r="Y7" i="5"/>
  <c r="Y2" i="5"/>
  <c r="Y3" i="5"/>
  <c r="Y6" i="5"/>
  <c r="Y5" i="5"/>
  <c r="Y4" i="5"/>
  <c r="AP25" i="1"/>
  <c r="AP185" i="1"/>
  <c r="AP183" i="1"/>
  <c r="AP160" i="1"/>
  <c r="AP131" i="1"/>
  <c r="AP22" i="1"/>
  <c r="AP72" i="1"/>
  <c r="AP116" i="1"/>
  <c r="AP106" i="1"/>
  <c r="AP51" i="1"/>
  <c r="AP139" i="1"/>
  <c r="AP129" i="1"/>
  <c r="AP67" i="1"/>
  <c r="AP95" i="1"/>
  <c r="AP115" i="1"/>
  <c r="AP55" i="1"/>
  <c r="AP123" i="1"/>
  <c r="AP150" i="1"/>
  <c r="AP61" i="1"/>
  <c r="AP83" i="1"/>
  <c r="AP175" i="1"/>
  <c r="AP75" i="1"/>
  <c r="AP37" i="1"/>
  <c r="AP69" i="1"/>
  <c r="AP30" i="1"/>
  <c r="AP26" i="1"/>
  <c r="AP128" i="1"/>
  <c r="AP39" i="1"/>
  <c r="AP90" i="1"/>
  <c r="AP135" i="1"/>
  <c r="AP20" i="1"/>
  <c r="AP36" i="1"/>
  <c r="AP13" i="1"/>
  <c r="AP99" i="1"/>
  <c r="AP79" i="1"/>
  <c r="AP68" i="1"/>
  <c r="AP14" i="1"/>
  <c r="AP70" i="1"/>
  <c r="AP73" i="1"/>
  <c r="AP105" i="1"/>
  <c r="AP60" i="1"/>
  <c r="AP85" i="1"/>
  <c r="AP136" i="1"/>
  <c r="AP17" i="1"/>
  <c r="AP137" i="1"/>
  <c r="AP33" i="1"/>
  <c r="AP19" i="1"/>
  <c r="AP141" i="1"/>
  <c r="AP108" i="1"/>
  <c r="AP48" i="1"/>
  <c r="AP35" i="1"/>
  <c r="AP154" i="1"/>
  <c r="AP100" i="1"/>
  <c r="AP46" i="1"/>
  <c r="AP28" i="1"/>
  <c r="AP111" i="1"/>
  <c r="AP53" i="1"/>
  <c r="AP87" i="1"/>
  <c r="AP132" i="1"/>
  <c r="AP121" i="1"/>
  <c r="AP152" i="1"/>
  <c r="AP81" i="1"/>
  <c r="AP149" i="1"/>
  <c r="AP142" i="1"/>
  <c r="AP153" i="1"/>
  <c r="AP78" i="1"/>
  <c r="AP43" i="1"/>
  <c r="AP161" i="1"/>
  <c r="AP164" i="1"/>
  <c r="AP101" i="1"/>
  <c r="AP107" i="1"/>
  <c r="AP174" i="1"/>
  <c r="AP58" i="1"/>
  <c r="AP77" i="1"/>
  <c r="AP178" i="1"/>
  <c r="AP110" i="1"/>
  <c r="AP181" i="1"/>
  <c r="AP102" i="1"/>
  <c r="AP184" i="1"/>
  <c r="AP172" i="1"/>
  <c r="AP126" i="1"/>
  <c r="AP130" i="1"/>
  <c r="AP80" i="1"/>
  <c r="AP145" i="1"/>
  <c r="AP186" i="1"/>
  <c r="AP50" i="1"/>
  <c r="AP187" i="1"/>
  <c r="AP179" i="1"/>
  <c r="AP117" i="1"/>
  <c r="AP190" i="1"/>
  <c r="AP63" i="1"/>
  <c r="AP124" i="1"/>
  <c r="AP188" i="1"/>
  <c r="AP31" i="1"/>
  <c r="AP189" i="1"/>
  <c r="AP45" i="1"/>
  <c r="AP169" i="1"/>
  <c r="AP98" i="1"/>
  <c r="AP94" i="1"/>
  <c r="AP118" i="1"/>
  <c r="AP109" i="1"/>
  <c r="AP84" i="1"/>
  <c r="AP191" i="1"/>
  <c r="AP173" i="1"/>
  <c r="AP192" i="1"/>
  <c r="AP42" i="1"/>
  <c r="AP29" i="1"/>
  <c r="AP44" i="1"/>
  <c r="AP120" i="1"/>
  <c r="AP146" i="1"/>
  <c r="AP59" i="1"/>
  <c r="AP52" i="1"/>
  <c r="AP71" i="1"/>
  <c r="AP32" i="1"/>
  <c r="AP104" i="1"/>
  <c r="AP27" i="1"/>
  <c r="AP166" i="1"/>
  <c r="AP167" i="1"/>
  <c r="AP103" i="1"/>
  <c r="AP76" i="1"/>
  <c r="AP127" i="1"/>
  <c r="AP54" i="1"/>
  <c r="AP82" i="1"/>
  <c r="AP119" i="1"/>
  <c r="AP16" i="1"/>
  <c r="AP92" i="1"/>
  <c r="AQ7" i="1" l="1"/>
  <c r="AQ113" i="1"/>
  <c r="AQ130" i="1"/>
  <c r="AQ121" i="1"/>
  <c r="AQ155" i="1"/>
  <c r="AQ71" i="1"/>
  <c r="AQ90" i="1"/>
  <c r="AQ95" i="1"/>
  <c r="AQ161" i="1"/>
  <c r="AQ97" i="1"/>
  <c r="AQ135" i="1"/>
  <c r="AQ83" i="1"/>
  <c r="AQ65" i="1"/>
  <c r="AQ98" i="1"/>
  <c r="AQ145" i="1"/>
  <c r="AQ139" i="1"/>
  <c r="AQ49" i="1"/>
  <c r="AQ192" i="1"/>
  <c r="AQ164" i="1"/>
  <c r="AQ194" i="1"/>
  <c r="AQ176" i="1"/>
  <c r="AQ41" i="1"/>
  <c r="AQ40" i="1"/>
  <c r="AQ129" i="1"/>
  <c r="AQ127" i="1"/>
  <c r="AQ72" i="1"/>
  <c r="AQ74" i="1"/>
  <c r="AQ150" i="1"/>
  <c r="AQ123" i="1"/>
  <c r="AQ56" i="1"/>
  <c r="AQ66" i="1"/>
  <c r="AQ23" i="1"/>
  <c r="AQ62" i="1"/>
  <c r="AQ91" i="1"/>
  <c r="AQ173" i="1"/>
  <c r="AQ94" i="1"/>
  <c r="AQ104" i="1"/>
  <c r="AQ146" i="1"/>
  <c r="AQ197" i="1"/>
  <c r="AQ195" i="1"/>
  <c r="AQ31" i="1"/>
  <c r="AQ152" i="1"/>
  <c r="AQ15" i="1"/>
  <c r="AQ93" i="1"/>
  <c r="AQ159" i="1"/>
  <c r="AQ196" i="1"/>
  <c r="AQ193" i="1"/>
  <c r="AQ37" i="1"/>
  <c r="AQ9" i="1"/>
  <c r="AQ64" i="1"/>
  <c r="AQ174" i="1"/>
  <c r="AQ185" i="1"/>
  <c r="AQ119" i="1"/>
  <c r="AQ32" i="1"/>
  <c r="AQ132" i="1"/>
  <c r="AQ63" i="1"/>
  <c r="AQ102" i="1"/>
  <c r="AQ187" i="1"/>
  <c r="AQ166" i="1"/>
  <c r="AQ136" i="1"/>
  <c r="AQ131" i="1"/>
  <c r="AQ76" i="1"/>
  <c r="AQ80" i="1"/>
  <c r="AQ73" i="1"/>
  <c r="AQ61" i="1"/>
  <c r="AQ126" i="1"/>
  <c r="AQ169" i="1"/>
  <c r="AQ26" i="1"/>
  <c r="AQ188" i="1"/>
  <c r="AQ179" i="1"/>
  <c r="AQ167" i="1"/>
  <c r="AQ183" i="1"/>
  <c r="AQ100" i="1"/>
  <c r="AQ103" i="1"/>
  <c r="AQ191" i="1"/>
  <c r="AQ181" i="1"/>
  <c r="AQ109" i="1"/>
  <c r="AQ110" i="1"/>
  <c r="AQ58" i="1"/>
  <c r="AQ186" i="1"/>
  <c r="AQ39" i="1"/>
  <c r="AQ172" i="1"/>
  <c r="AQ45" i="1"/>
  <c r="AQ84" i="1"/>
  <c r="AQ38" i="1"/>
  <c r="AQ153" i="1"/>
  <c r="AQ53" i="1"/>
  <c r="AQ137" i="1"/>
  <c r="AQ12" i="1"/>
  <c r="AQ85" i="1"/>
  <c r="AQ14" i="1"/>
  <c r="AQ28" i="1"/>
  <c r="AQ35" i="1"/>
  <c r="AQ33" i="1"/>
  <c r="AQ55" i="1"/>
  <c r="AQ69" i="1"/>
  <c r="AQ19" i="1"/>
  <c r="AQ115" i="1"/>
  <c r="AQ120" i="1"/>
  <c r="AQ25" i="1"/>
  <c r="AQ111" i="1"/>
  <c r="AQ107" i="1"/>
  <c r="AQ175" i="1"/>
  <c r="AQ190" i="1"/>
  <c r="AQ79" i="1"/>
  <c r="AQ87" i="1"/>
  <c r="AQ22" i="1"/>
  <c r="AQ20" i="1"/>
  <c r="AQ44" i="1"/>
  <c r="AQ54" i="1"/>
  <c r="AQ48" i="1"/>
  <c r="AQ51" i="1"/>
  <c r="AQ78" i="1"/>
  <c r="AQ50" i="1"/>
  <c r="AQ92" i="1"/>
  <c r="AQ124" i="1"/>
  <c r="AQ60" i="1"/>
  <c r="AQ46" i="1"/>
  <c r="AQ21" i="1"/>
  <c r="AQ43" i="1"/>
  <c r="AQ160" i="1"/>
  <c r="AQ108" i="1"/>
  <c r="AQ81" i="1"/>
  <c r="AQ189" i="1"/>
  <c r="AQ178" i="1"/>
  <c r="AQ68" i="1"/>
  <c r="AQ47" i="1"/>
  <c r="AQ17" i="1"/>
  <c r="AQ36" i="1"/>
  <c r="AQ16" i="1"/>
  <c r="AQ27" i="1"/>
  <c r="AQ13" i="1"/>
  <c r="AQ112" i="1"/>
  <c r="AQ34" i="1"/>
  <c r="AQ59" i="1"/>
  <c r="AQ70" i="1"/>
  <c r="AQ82" i="1"/>
  <c r="AQ75" i="1"/>
  <c r="AQ106" i="1"/>
  <c r="AQ117" i="1"/>
  <c r="AQ128" i="1"/>
  <c r="AQ142" i="1"/>
  <c r="AQ154" i="1"/>
  <c r="AQ42" i="1"/>
  <c r="AQ184" i="1"/>
  <c r="AQ141" i="1"/>
  <c r="AQ118" i="1"/>
  <c r="AQ149" i="1"/>
  <c r="AQ67" i="1"/>
  <c r="AQ99" i="1"/>
  <c r="AQ30" i="1"/>
  <c r="AQ29" i="1"/>
  <c r="AQ105" i="1"/>
  <c r="AQ52" i="1"/>
  <c r="AQ116" i="1"/>
  <c r="AP57" i="1"/>
  <c r="AQ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P1" authorId="0" shapeId="0" xr:uid="{0EBE573A-B218-425D-94A7-02C0F58B345D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pas d'équipe suffisament représentée</t>
        </r>
      </text>
    </comment>
  </commentList>
</comments>
</file>

<file path=xl/sharedStrings.xml><?xml version="1.0" encoding="utf-8"?>
<sst xmlns="http://schemas.openxmlformats.org/spreadsheetml/2006/main" count="1335" uniqueCount="519">
  <si>
    <t>AS CYCLISTE MACOT LA PLAGNE</t>
  </si>
  <si>
    <t>SEON</t>
  </si>
  <si>
    <t>DAMIEN</t>
  </si>
  <si>
    <t>M</t>
  </si>
  <si>
    <t>DUPOUY</t>
  </si>
  <si>
    <t>JEROME</t>
  </si>
  <si>
    <t>JAMMARON</t>
  </si>
  <si>
    <t>DUCHOSAL</t>
  </si>
  <si>
    <t>BOUZON</t>
  </si>
  <si>
    <t>LUCIANAZ</t>
  </si>
  <si>
    <t>HERVE</t>
  </si>
  <si>
    <t>CLEAZ SAVOYEN</t>
  </si>
  <si>
    <t>XAVIER</t>
  </si>
  <si>
    <t>DAVID</t>
  </si>
  <si>
    <t>ERIC</t>
  </si>
  <si>
    <t>BELLINA</t>
  </si>
  <si>
    <t>EDENWALD</t>
  </si>
  <si>
    <t>MATTHIEU</t>
  </si>
  <si>
    <t>PELLICIER</t>
  </si>
  <si>
    <t>BOYER</t>
  </si>
  <si>
    <t>MAXIME</t>
  </si>
  <si>
    <t>MASSON</t>
  </si>
  <si>
    <t>FANTI</t>
  </si>
  <si>
    <t>HUGO</t>
  </si>
  <si>
    <t>HARROP</t>
  </si>
  <si>
    <t>CHRIS</t>
  </si>
  <si>
    <t>CHARLES</t>
  </si>
  <si>
    <t>ASPES</t>
  </si>
  <si>
    <t>JACQUEMOD</t>
  </si>
  <si>
    <t>CREY</t>
  </si>
  <si>
    <t>CAVIGNAUX</t>
  </si>
  <si>
    <t>PASCAL MOUSSELARD</t>
  </si>
  <si>
    <t>BRISON ST INNOCENT CYCLISME</t>
  </si>
  <si>
    <t>COPAVER</t>
  </si>
  <si>
    <t>MAILLAND ROSSET</t>
  </si>
  <si>
    <t>PERRIN</t>
  </si>
  <si>
    <t>REIGAZA</t>
  </si>
  <si>
    <t>Bruno</t>
  </si>
  <si>
    <t>RIGONI</t>
  </si>
  <si>
    <t>SALAVERT</t>
  </si>
  <si>
    <t>JOURNET</t>
  </si>
  <si>
    <t>Christophe</t>
  </si>
  <si>
    <t>REFFET</t>
  </si>
  <si>
    <t>ROBIN</t>
  </si>
  <si>
    <t>DUMONT</t>
  </si>
  <si>
    <t>René</t>
  </si>
  <si>
    <t>Franck</t>
  </si>
  <si>
    <t>D'ANZI</t>
  </si>
  <si>
    <t>Philippe</t>
  </si>
  <si>
    <t>LAC ALLIANCE CYCLISTE</t>
  </si>
  <si>
    <t>LAGACHE</t>
  </si>
  <si>
    <t>TRUPPA</t>
  </si>
  <si>
    <t>PELOSO</t>
  </si>
  <si>
    <t>THIERRY</t>
  </si>
  <si>
    <t>OLYMPIQUE CYCLISME ALBERTVILLE</t>
  </si>
  <si>
    <t>ALAIN</t>
  </si>
  <si>
    <t>GONZALEZ</t>
  </si>
  <si>
    <t>SOYARD</t>
  </si>
  <si>
    <t>CIBILLON</t>
  </si>
  <si>
    <t>VIERFOND</t>
  </si>
  <si>
    <t>MICKAEL</t>
  </si>
  <si>
    <t>CURTET</t>
  </si>
  <si>
    <t>VINCENT</t>
  </si>
  <si>
    <t>MICHEL</t>
  </si>
  <si>
    <t>CHASSIGNEUX</t>
  </si>
  <si>
    <t>THIBAUD</t>
  </si>
  <si>
    <t>PERRIER</t>
  </si>
  <si>
    <t>CHRISTIAN</t>
  </si>
  <si>
    <t>LE BOULANGER</t>
  </si>
  <si>
    <t>HUN</t>
  </si>
  <si>
    <t>NICOLAS</t>
  </si>
  <si>
    <t>TRESSERRE</t>
  </si>
  <si>
    <t>FOURCADE</t>
  </si>
  <si>
    <t>PATRICE</t>
  </si>
  <si>
    <t>JOURDAN</t>
  </si>
  <si>
    <t>ROUX</t>
  </si>
  <si>
    <t>DUTRIEUX</t>
  </si>
  <si>
    <t>Nicolas</t>
  </si>
  <si>
    <t>ROGER</t>
  </si>
  <si>
    <t>LAMON</t>
  </si>
  <si>
    <t>ST MICHEL SPORT CYCLO</t>
  </si>
  <si>
    <t>TURON</t>
  </si>
  <si>
    <t>David</t>
  </si>
  <si>
    <t>GAGNIERE</t>
  </si>
  <si>
    <t>THOMASSET</t>
  </si>
  <si>
    <t>OPINEL</t>
  </si>
  <si>
    <t>Maxime</t>
  </si>
  <si>
    <t>BOIS</t>
  </si>
  <si>
    <t>DELEGLISE</t>
  </si>
  <si>
    <t>Julien</t>
  </si>
  <si>
    <t>HECQUET NUER</t>
  </si>
  <si>
    <t>CHAIX</t>
  </si>
  <si>
    <t>CHARVIN</t>
  </si>
  <si>
    <t>MANENTI</t>
  </si>
  <si>
    <t>ESPOSITO</t>
  </si>
  <si>
    <t>GALLIER</t>
  </si>
  <si>
    <t>BURDIN</t>
  </si>
  <si>
    <t>BOUGAMONT</t>
  </si>
  <si>
    <t>VIOREL</t>
  </si>
  <si>
    <t>LELEU</t>
  </si>
  <si>
    <t>AGERON</t>
  </si>
  <si>
    <t>MERCIER</t>
  </si>
  <si>
    <t>BONNEFOND</t>
  </si>
  <si>
    <t>TEAM JALLET AUTO</t>
  </si>
  <si>
    <t>MARMI</t>
  </si>
  <si>
    <t>JALLET</t>
  </si>
  <si>
    <t>DUCHENE</t>
  </si>
  <si>
    <t>RUFFIER</t>
  </si>
  <si>
    <t>MAT</t>
  </si>
  <si>
    <t>MONOD</t>
  </si>
  <si>
    <t>FABRICE</t>
  </si>
  <si>
    <t>VAUDEY</t>
  </si>
  <si>
    <t>BASTIEN</t>
  </si>
  <si>
    <t>JULLIEN</t>
  </si>
  <si>
    <t>BERLIOZ</t>
  </si>
  <si>
    <t>FREDERIC</t>
  </si>
  <si>
    <t>BORLET</t>
  </si>
  <si>
    <t>CATEAU</t>
  </si>
  <si>
    <t>CONTI</t>
  </si>
  <si>
    <t>SIMON</t>
  </si>
  <si>
    <t>JACQUES</t>
  </si>
  <si>
    <t>LUCAS</t>
  </si>
  <si>
    <t>BRUNIER</t>
  </si>
  <si>
    <t>BLANC</t>
  </si>
  <si>
    <t>ALBERT</t>
  </si>
  <si>
    <t>DOUARD</t>
  </si>
  <si>
    <t>JEAN-DANIEL</t>
  </si>
  <si>
    <t>GILBERT</t>
  </si>
  <si>
    <t>CHRISTOPHE</t>
  </si>
  <si>
    <t>MILLIOZ</t>
  </si>
  <si>
    <t>VERNEY</t>
  </si>
  <si>
    <t>BARDIN</t>
  </si>
  <si>
    <t>JEAN-YVES</t>
  </si>
  <si>
    <t>BAUDOUIN</t>
  </si>
  <si>
    <t>JEREMY</t>
  </si>
  <si>
    <t>TONY</t>
  </si>
  <si>
    <t>UNION CYCLISTE COGNIN</t>
  </si>
  <si>
    <t>GIRAUD</t>
  </si>
  <si>
    <t>ELLIOT</t>
  </si>
  <si>
    <t>GARNIER</t>
  </si>
  <si>
    <t>Didier</t>
  </si>
  <si>
    <t>VILLAIN</t>
  </si>
  <si>
    <t>STEPHANE</t>
  </si>
  <si>
    <t>VERNIER</t>
  </si>
  <si>
    <t>PHILIPPE</t>
  </si>
  <si>
    <t>GILLES</t>
  </si>
  <si>
    <t>DOMINIQUE</t>
  </si>
  <si>
    <t>Daniel</t>
  </si>
  <si>
    <t>WAGNER</t>
  </si>
  <si>
    <t>BERNARD</t>
  </si>
  <si>
    <t>TELLECHEA</t>
  </si>
  <si>
    <t>POUILLARD</t>
  </si>
  <si>
    <t>PIOZIN</t>
  </si>
  <si>
    <t>JEAN FRANCOIS</t>
  </si>
  <si>
    <t>GENESSEY</t>
  </si>
  <si>
    <t>GIL</t>
  </si>
  <si>
    <t>YVES</t>
  </si>
  <si>
    <t>BOUTES</t>
  </si>
  <si>
    <t>LINGEN</t>
  </si>
  <si>
    <t>SYLVAIN</t>
  </si>
  <si>
    <t>FEVRIER</t>
  </si>
  <si>
    <t>PASCAL</t>
  </si>
  <si>
    <t>DESFEUX</t>
  </si>
  <si>
    <t>FLORET</t>
  </si>
  <si>
    <t>MOLINA VILLA</t>
  </si>
  <si>
    <t>MANUEL ALEJANDRO</t>
  </si>
  <si>
    <t>FAVARIO</t>
  </si>
  <si>
    <t>CHAUVEAU</t>
  </si>
  <si>
    <t>Bertrand</t>
  </si>
  <si>
    <t>LASKOWSKI</t>
  </si>
  <si>
    <t>FOLLAIN</t>
  </si>
  <si>
    <t>Thomas</t>
  </si>
  <si>
    <t>UNION CYCLISTE VANOISE</t>
  </si>
  <si>
    <t>ARNAUD</t>
  </si>
  <si>
    <t>TRUTALLI</t>
  </si>
  <si>
    <t>FLAMMIER</t>
  </si>
  <si>
    <t>BENEDETTI</t>
  </si>
  <si>
    <t>JEAN</t>
  </si>
  <si>
    <t>CUBILO</t>
  </si>
  <si>
    <t>MARC</t>
  </si>
  <si>
    <t>GUERMEUR</t>
  </si>
  <si>
    <t>FERRE</t>
  </si>
  <si>
    <t>CLASSEMENT/CATEGORIE DE VALEUR</t>
  </si>
  <si>
    <t>NOM</t>
  </si>
  <si>
    <t>PRENOM</t>
  </si>
  <si>
    <t>CATEGORIE DEBUT DE SAISON</t>
  </si>
  <si>
    <t>CHANGEMENT DE CATEGORIE</t>
  </si>
  <si>
    <t>CATEGORIE AU 01/07  PRESTIGE</t>
  </si>
  <si>
    <t>TRANCHE AGE</t>
  </si>
  <si>
    <t>CATEGORIE AGE FSGT</t>
  </si>
  <si>
    <t>CLUB</t>
  </si>
  <si>
    <t>TOTAL CIRCUIT ET CLM</t>
  </si>
  <si>
    <t>MOYENNE CIRCUIT ET CLM</t>
  </si>
  <si>
    <t>BOCHATAY</t>
  </si>
  <si>
    <t>THOMAS</t>
  </si>
  <si>
    <t>UC CRAN GEVRIER</t>
  </si>
  <si>
    <t xml:space="preserve">GUILLAUME </t>
  </si>
  <si>
    <t>ANATOLE</t>
  </si>
  <si>
    <t>OUGIER</t>
  </si>
  <si>
    <t>NATHAN</t>
  </si>
  <si>
    <t>JEREMIE</t>
  </si>
  <si>
    <t>JONATHAN</t>
  </si>
  <si>
    <t>FABIEN</t>
  </si>
  <si>
    <t>JESSY</t>
  </si>
  <si>
    <t>SEN</t>
  </si>
  <si>
    <t>SV</t>
  </si>
  <si>
    <t>ESP</t>
  </si>
  <si>
    <t>23-39</t>
  </si>
  <si>
    <t>19-22</t>
  </si>
  <si>
    <t>40-49</t>
  </si>
  <si>
    <t>50-59</t>
  </si>
  <si>
    <t>DUPONT</t>
  </si>
  <si>
    <t>CAMILLE</t>
  </si>
  <si>
    <t>MARMOTTAN</t>
  </si>
  <si>
    <t>ANC</t>
  </si>
  <si>
    <t>JEAN NOEL</t>
  </si>
  <si>
    <t>QUENTIN</t>
  </si>
  <si>
    <t>LUDOVIC</t>
  </si>
  <si>
    <t>JOHN</t>
  </si>
  <si>
    <t>GRELLIER</t>
  </si>
  <si>
    <t>BAPTISTE</t>
  </si>
  <si>
    <t>YOUNG BOYS ANNECIENS</t>
  </si>
  <si>
    <t>HAMMERER</t>
  </si>
  <si>
    <t>JULIEN</t>
  </si>
  <si>
    <t>PRADON</t>
  </si>
  <si>
    <t>GREGORY</t>
  </si>
  <si>
    <t>TIMOTHE</t>
  </si>
  <si>
    <t>BRUNO</t>
  </si>
  <si>
    <t>MANGOT</t>
  </si>
  <si>
    <t>GERARD</t>
  </si>
  <si>
    <t>60+</t>
  </si>
  <si>
    <t>YANNICK</t>
  </si>
  <si>
    <t>KRSCHNAK</t>
  </si>
  <si>
    <t>JOHANN</t>
  </si>
  <si>
    <t>PIC</t>
  </si>
  <si>
    <t>UC TULLINS</t>
  </si>
  <si>
    <t>REINAUDO</t>
  </si>
  <si>
    <t>ANDRE</t>
  </si>
  <si>
    <t>EMMANUEL</t>
  </si>
  <si>
    <t>CAD</t>
  </si>
  <si>
    <t>VALENTIN</t>
  </si>
  <si>
    <t>DICK</t>
  </si>
  <si>
    <t>JEAN RICHARD</t>
  </si>
  <si>
    <t>DUMOND</t>
  </si>
  <si>
    <t>RENE</t>
  </si>
  <si>
    <t>F</t>
  </si>
  <si>
    <t>BONFILS</t>
  </si>
  <si>
    <t>STEPHANIE</t>
  </si>
  <si>
    <t>ALLESINAZ</t>
  </si>
  <si>
    <t>NADEGE</t>
  </si>
  <si>
    <t>DUC</t>
  </si>
  <si>
    <t>MALLORIE</t>
  </si>
  <si>
    <t>GUY</t>
  </si>
  <si>
    <t>JEAN LUC</t>
  </si>
  <si>
    <t>BOUBAAYA</t>
  </si>
  <si>
    <t>RACHID</t>
  </si>
  <si>
    <t>DENEU</t>
  </si>
  <si>
    <t>CAROLINE</t>
  </si>
  <si>
    <t>15-16</t>
  </si>
  <si>
    <t>20-39</t>
  </si>
  <si>
    <t>SF</t>
  </si>
  <si>
    <t>VF</t>
  </si>
  <si>
    <t>TOTAL</t>
  </si>
  <si>
    <t>WILLIAM</t>
  </si>
  <si>
    <t>MARTIN</t>
  </si>
  <si>
    <t>MIUGNIER-BAJAT</t>
  </si>
  <si>
    <t>CEDRIC</t>
  </si>
  <si>
    <t>LEO</t>
  </si>
  <si>
    <t>TOSI</t>
  </si>
  <si>
    <t>MIRALE</t>
  </si>
  <si>
    <t>CLAUDE</t>
  </si>
  <si>
    <t>PATRICK</t>
  </si>
  <si>
    <t>J</t>
  </si>
  <si>
    <t>LOUIS</t>
  </si>
  <si>
    <t>MONTAGNIER</t>
  </si>
  <si>
    <t>LIONEL</t>
  </si>
  <si>
    <t>LEVILLAIN</t>
  </si>
  <si>
    <t>JEAN MARC</t>
  </si>
  <si>
    <t>PROSPER</t>
  </si>
  <si>
    <t>CORDIER</t>
  </si>
  <si>
    <t>CENDRINE</t>
  </si>
  <si>
    <t>17-18</t>
  </si>
  <si>
    <t>ANCF</t>
  </si>
  <si>
    <t>SVF</t>
  </si>
  <si>
    <t>MAXANT</t>
  </si>
  <si>
    <t>SILVIU</t>
  </si>
  <si>
    <t>GAUTHIER</t>
  </si>
  <si>
    <t>COLINE</t>
  </si>
  <si>
    <t>MONDON</t>
  </si>
  <si>
    <t>C</t>
  </si>
  <si>
    <t>SEBASTIEN</t>
  </si>
  <si>
    <t>KEVIN</t>
  </si>
  <si>
    <t>CORINNE</t>
  </si>
  <si>
    <t>FASSETTA</t>
  </si>
  <si>
    <t>NOA</t>
  </si>
  <si>
    <t>BIOLLAY</t>
  </si>
  <si>
    <t>DIDIER</t>
  </si>
  <si>
    <t>TAPPONIER</t>
  </si>
  <si>
    <t>YANNIC</t>
  </si>
  <si>
    <t>JORDAN</t>
  </si>
  <si>
    <t>TROUPEL</t>
  </si>
  <si>
    <t>BENOIST</t>
  </si>
  <si>
    <t>POULET</t>
  </si>
  <si>
    <t>CLEMENT</t>
  </si>
  <si>
    <t>LAURENT</t>
  </si>
  <si>
    <t>JEAN PAUL</t>
  </si>
  <si>
    <t>HOUHOU</t>
  </si>
  <si>
    <t>SAMUEL</t>
  </si>
  <si>
    <t>MIEGE</t>
  </si>
  <si>
    <t>DELLOYE</t>
  </si>
  <si>
    <t>GREGOIRE</t>
  </si>
  <si>
    <t>MOYENNE 6 GRIMPEES</t>
  </si>
  <si>
    <t>TOTAL GRIMPEES</t>
  </si>
  <si>
    <t>PIERRE</t>
  </si>
  <si>
    <t>ALEXANDRE</t>
  </si>
  <si>
    <t>GERALDINE</t>
  </si>
  <si>
    <t>SANDRINE</t>
  </si>
  <si>
    <t>JEAN-CLAUDE</t>
  </si>
  <si>
    <t>PICOLLET</t>
  </si>
  <si>
    <t>BLANCHOZ</t>
  </si>
  <si>
    <t>JEAN-PHILIPPE</t>
  </si>
  <si>
    <t>BAU</t>
  </si>
  <si>
    <t>VALERY</t>
  </si>
  <si>
    <t>ALICE</t>
  </si>
  <si>
    <t>FEY</t>
  </si>
  <si>
    <t>ANNE-LAURE</t>
  </si>
  <si>
    <t>MELQUIOT</t>
  </si>
  <si>
    <t>ALBAN</t>
  </si>
  <si>
    <t>TURBIL</t>
  </si>
  <si>
    <t>SYLVIE</t>
  </si>
  <si>
    <t>VIDAL</t>
  </si>
  <si>
    <t>VANESSA</t>
  </si>
  <si>
    <t>LIVERNEAUX</t>
  </si>
  <si>
    <t>PIERRE-YVES</t>
  </si>
  <si>
    <t>BENOIT</t>
  </si>
  <si>
    <t>COMITO</t>
  </si>
  <si>
    <t>LORENZO</t>
  </si>
  <si>
    <t>BILLY</t>
  </si>
  <si>
    <t>CARAZ</t>
  </si>
  <si>
    <t>NATHALIE</t>
  </si>
  <si>
    <t>PARRINELLO</t>
  </si>
  <si>
    <t>PAUL</t>
  </si>
  <si>
    <t>HELEN</t>
  </si>
  <si>
    <t>BETTOU</t>
  </si>
  <si>
    <t>LUDWIG</t>
  </si>
  <si>
    <t>DEGACHE</t>
  </si>
  <si>
    <t>COGNE</t>
  </si>
  <si>
    <t>GOMEZ</t>
  </si>
  <si>
    <t>MANUEL</t>
  </si>
  <si>
    <t>JEAN-JACQUES</t>
  </si>
  <si>
    <t>PHILY</t>
  </si>
  <si>
    <t>VET</t>
  </si>
  <si>
    <t>PERROQUIN</t>
  </si>
  <si>
    <t>MUGNIER</t>
  </si>
  <si>
    <t>PERNET</t>
  </si>
  <si>
    <t>BIZEL</t>
  </si>
  <si>
    <t>TOTAL POINTS AVEC BONUS</t>
  </si>
  <si>
    <t>70+</t>
  </si>
  <si>
    <t>SUP ANC</t>
  </si>
  <si>
    <t>18-19</t>
  </si>
  <si>
    <t>JF</t>
  </si>
  <si>
    <t xml:space="preserve">Grand Prix des Millières 9 Mars </t>
  </si>
  <si>
    <t>CLM Aiton Les Millères 16 Mars</t>
  </si>
  <si>
    <t>Grand Prix de la Batthie 30 Mars</t>
  </si>
  <si>
    <t>CLM Chanaz Yenne 12 Avril</t>
  </si>
  <si>
    <t>CLM Grésy sur Aix 27 Avril</t>
  </si>
  <si>
    <t xml:space="preserve">CLM Aiton Grignon 1 Mai </t>
  </si>
  <si>
    <t>Grand Prix de Brison St Innocent 21 Avril</t>
  </si>
  <si>
    <t>Circuit de Rognaix 4 Mai</t>
  </si>
  <si>
    <t>Circuit d'Evires 8 Juin</t>
  </si>
  <si>
    <t>Championnat Fédéral CLM 5 Juillet</t>
  </si>
  <si>
    <t>Championnat Fédéral Route 6 Juillet</t>
  </si>
  <si>
    <t>Circuit de Tullins 30 Aôut</t>
  </si>
  <si>
    <t>Grimpée Ugine Crest Voland 21 Juin</t>
  </si>
  <si>
    <t>Grimpée du Col de l'Epine 22 Juin</t>
  </si>
  <si>
    <t>Orelle Challenge 28 Juin</t>
  </si>
  <si>
    <t>Grimpée Notre Dame du Pré 29 Juin</t>
  </si>
  <si>
    <t>Grimpée de la Toussuire 13 Juillet</t>
  </si>
  <si>
    <t>Grimpée Moutiers Val Thorens 14 Juillet</t>
  </si>
  <si>
    <t>Objectif  Tougnette 26 Juillet</t>
  </si>
  <si>
    <t>Grimpée d'Albiez 27 Juillet</t>
  </si>
  <si>
    <t>Grimpée de la Rosière 3 Aôut</t>
  </si>
  <si>
    <t>Grimpée St Martin de Belleville la Tougnette 9 Aôut</t>
  </si>
  <si>
    <t>Objectif Fort de Tamié 17 Aôut</t>
  </si>
  <si>
    <t>Grimpée du Col de Chaussy 7 Septembre</t>
  </si>
  <si>
    <t>Grimpée de Beaune 28 Septembre</t>
  </si>
  <si>
    <t>Annecy CC</t>
  </si>
  <si>
    <t>ASCMacot la Plagne</t>
  </si>
  <si>
    <t>OC Albertville</t>
  </si>
  <si>
    <t>UC Cognin</t>
  </si>
  <si>
    <t>UV Vanoise</t>
  </si>
  <si>
    <t>LAC Alliance</t>
  </si>
  <si>
    <t>Team Jallet</t>
  </si>
  <si>
    <t>Cyclo Valoire Galibier</t>
  </si>
  <si>
    <t>Brison st Innocent Cyclisme</t>
  </si>
  <si>
    <t>SMS Cyclo</t>
  </si>
  <si>
    <t>UC Cran Gevrier</t>
  </si>
  <si>
    <t>Cycling organisation YD</t>
  </si>
  <si>
    <t>Savoie Mt Blanc UC</t>
  </si>
  <si>
    <t>Intense Project</t>
  </si>
  <si>
    <t>Chambéry CC</t>
  </si>
  <si>
    <t>GP des Millières 9 mars</t>
  </si>
  <si>
    <t>CLM Aiton les Millières 16 mars</t>
  </si>
  <si>
    <t>GP de la Bathie 30 Mars</t>
  </si>
  <si>
    <t>Gp de Brison St innocent  21 avril</t>
  </si>
  <si>
    <t>Circuit de Rognaix 4 mai</t>
  </si>
  <si>
    <t>Grimpée Aime Granier 25 mai</t>
  </si>
  <si>
    <t>Grimpée de Crest Voland 21 Juin</t>
  </si>
  <si>
    <t>Grimpée de l'Epine 22 Juin</t>
  </si>
  <si>
    <t>Grimpée de Notre Dame du Prés</t>
  </si>
  <si>
    <t>Moutiers Val Thorens14 Juillet</t>
  </si>
  <si>
    <t>Grimpée de la Rosière 3 Août</t>
  </si>
  <si>
    <t>St Martin de Belleville la Tougnette 9 août</t>
  </si>
  <si>
    <t>Objectif fort de Tamié 17 août</t>
  </si>
  <si>
    <t>Grimpée de Valmeinier 24 août</t>
  </si>
  <si>
    <t>Circuit de Tullins 30 août</t>
  </si>
  <si>
    <t>Grimpée col du Chaussy 7 septembre</t>
  </si>
  <si>
    <t>Grompée de Beaune 28 septembre</t>
  </si>
  <si>
    <t>MALGORN</t>
  </si>
  <si>
    <t>Jérome</t>
  </si>
  <si>
    <t>MARTINEZ</t>
  </si>
  <si>
    <t>AYACHE</t>
  </si>
  <si>
    <t>Hacène</t>
  </si>
  <si>
    <t>CHRISTOL</t>
  </si>
  <si>
    <t>Joanny</t>
  </si>
  <si>
    <t>Justin</t>
  </si>
  <si>
    <t>SAVOIE</t>
  </si>
  <si>
    <t>Jean Luc</t>
  </si>
  <si>
    <t>PEZERIL</t>
  </si>
  <si>
    <t>Clément</t>
  </si>
  <si>
    <t>CHAMBERY CYCLISME COMPETITION</t>
  </si>
  <si>
    <t>CHAMBON</t>
  </si>
  <si>
    <t>Florentin</t>
  </si>
  <si>
    <t>LA TEAM COULEUR SAVOIE</t>
  </si>
  <si>
    <t>MENDUNI</t>
  </si>
  <si>
    <t>BORGHETTI</t>
  </si>
  <si>
    <t>ANNECY CYCLISME COMPETITION</t>
  </si>
  <si>
    <t>BUSATO</t>
  </si>
  <si>
    <t>Amaury</t>
  </si>
  <si>
    <t>GOYAT</t>
  </si>
  <si>
    <t>HUDRY</t>
  </si>
  <si>
    <t>Emy</t>
  </si>
  <si>
    <t>D'ALU</t>
  </si>
  <si>
    <t>Nino</t>
  </si>
  <si>
    <t>SMBUC</t>
  </si>
  <si>
    <t>Min</t>
  </si>
  <si>
    <t>13-14</t>
  </si>
  <si>
    <t>CHATELAIS</t>
  </si>
  <si>
    <t>Georges</t>
  </si>
  <si>
    <t>VRT</t>
  </si>
  <si>
    <t>JUNF</t>
  </si>
  <si>
    <t xml:space="preserve">GORIN </t>
  </si>
  <si>
    <t>Yann</t>
  </si>
  <si>
    <t>Norris</t>
  </si>
  <si>
    <t>VILLIEN GROS</t>
  </si>
  <si>
    <t>Valentin</t>
  </si>
  <si>
    <t>HUMBERT</t>
  </si>
  <si>
    <t>Michael</t>
  </si>
  <si>
    <t>DUGIT</t>
  </si>
  <si>
    <t>Lionel</t>
  </si>
  <si>
    <t>PALERMO</t>
  </si>
  <si>
    <t>Noan</t>
  </si>
  <si>
    <t>JUN</t>
  </si>
  <si>
    <t>Sébastien</t>
  </si>
  <si>
    <t>ROUGIES</t>
  </si>
  <si>
    <t>PAIRE FICOT</t>
  </si>
  <si>
    <t>GRAVINA</t>
  </si>
  <si>
    <t>REGOTTAZ</t>
  </si>
  <si>
    <t>Lucas</t>
  </si>
  <si>
    <t>CYCLING ORGANISATION YD</t>
  </si>
  <si>
    <t>PAULET</t>
  </si>
  <si>
    <t>Jessica</t>
  </si>
  <si>
    <t>URBAIN</t>
  </si>
  <si>
    <t>CHENEL</t>
  </si>
  <si>
    <t>Thibaud</t>
  </si>
  <si>
    <t>SAINT MARTIN</t>
  </si>
  <si>
    <t>THEO</t>
  </si>
  <si>
    <t>JEAN CHRISTOPHE</t>
  </si>
  <si>
    <t>SASSO</t>
  </si>
  <si>
    <t>SILVIO</t>
  </si>
  <si>
    <t>DALLA COSTA</t>
  </si>
  <si>
    <t>BRET</t>
  </si>
  <si>
    <t>Jolan</t>
  </si>
  <si>
    <t>INTENSE PROJECT</t>
  </si>
  <si>
    <t>Grimpée Aime Granier 25Mai</t>
  </si>
  <si>
    <t>Grimpée col du Sapey 18 Mai</t>
  </si>
  <si>
    <t>Grimpée du Sapey 18 mai</t>
  </si>
  <si>
    <t>TOTAL BONUS</t>
  </si>
  <si>
    <t>TOTAL 6 GRIMPEES + 6 CLM/GP</t>
  </si>
  <si>
    <t>30-39</t>
  </si>
  <si>
    <t>CHEILLON</t>
  </si>
  <si>
    <t>60-69</t>
  </si>
  <si>
    <t>BERARD</t>
  </si>
  <si>
    <t>HERNANDEZ</t>
  </si>
  <si>
    <t>LE MEUR</t>
  </si>
  <si>
    <t>20-29</t>
  </si>
  <si>
    <t>LAURINE</t>
  </si>
  <si>
    <t>BON MARDION</t>
  </si>
  <si>
    <t>FRANCAIS</t>
  </si>
  <si>
    <t>LOIC</t>
  </si>
  <si>
    <t>19-29</t>
  </si>
  <si>
    <t>JEAN YVES</t>
  </si>
  <si>
    <t>COURTIN</t>
  </si>
  <si>
    <t>ARNOLD</t>
  </si>
  <si>
    <t>CASADEI</t>
  </si>
  <si>
    <t>GIACOMO</t>
  </si>
  <si>
    <t>29-39</t>
  </si>
  <si>
    <t>GRAND</t>
  </si>
  <si>
    <t>Grimpée de la Toussuire 13  juillet</t>
  </si>
  <si>
    <t>GRAHAM</t>
  </si>
  <si>
    <t>SOLLIER</t>
  </si>
  <si>
    <t>FSV</t>
  </si>
  <si>
    <t>GAILLARD</t>
  </si>
  <si>
    <t>ALLAMANNO</t>
  </si>
  <si>
    <t>Grimpée de Valmeinier 24 Aôut</t>
  </si>
  <si>
    <t>40_49</t>
  </si>
  <si>
    <t>AXEL</t>
  </si>
  <si>
    <t>RAOUL</t>
  </si>
  <si>
    <t>UC Tullins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</si>
</sst>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0070C0"/>
      <name val="Arial"/>
      <family val="2"/>
    </font>
    <font>
      <b/>
      <sz val="11"/>
      <color theme="9" tint="-0.249977111117893"/>
      <name val="Arial"/>
      <family val="2"/>
    </font>
    <font>
      <strike/>
      <sz val="11"/>
      <color theme="8" tint="-0.499984740745262"/>
      <name val="Arial"/>
      <family val="2"/>
    </font>
    <font>
      <strike/>
      <sz val="11"/>
      <color rgb="FFFF0000"/>
      <name val="Aptos Narrow"/>
      <family val="2"/>
      <scheme val="minor"/>
    </font>
    <font>
      <b/>
      <sz val="11"/>
      <color theme="7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name val="Arial"/>
      <family val="2"/>
    </font>
    <font>
      <b/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/>
    </xf>
    <xf numFmtId="0" fontId="3" fillId="8" borderId="1" xfId="0" applyFont="1" applyFill="1" applyBorder="1" applyAlignment="1">
      <alignment horizontal="center" vertical="center" textRotation="90"/>
    </xf>
    <xf numFmtId="0" fontId="3" fillId="10" borderId="1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4" fillId="8" borderId="2" xfId="0" applyFont="1" applyFill="1" applyBorder="1" applyAlignment="1">
      <alignment horizontal="center" vertical="center" textRotation="90"/>
    </xf>
    <xf numFmtId="0" fontId="8" fillId="3" borderId="12" xfId="0" applyFont="1" applyFill="1" applyBorder="1" applyAlignment="1">
      <alignment horizontal="center" vertical="center" textRotation="90"/>
    </xf>
    <xf numFmtId="0" fontId="8" fillId="3" borderId="13" xfId="0" applyFont="1" applyFill="1" applyBorder="1" applyAlignment="1">
      <alignment horizontal="center" vertical="center" textRotation="90"/>
    </xf>
    <xf numFmtId="0" fontId="4" fillId="4" borderId="11" xfId="0" applyFont="1" applyFill="1" applyBorder="1" applyAlignment="1">
      <alignment horizontal="center" vertical="center" textRotation="90"/>
    </xf>
    <xf numFmtId="0" fontId="4" fillId="4" borderId="2" xfId="0" applyFont="1" applyFill="1" applyBorder="1" applyAlignment="1">
      <alignment horizontal="center" vertical="center" textRotation="90"/>
    </xf>
    <xf numFmtId="0" fontId="8" fillId="4" borderId="13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11" borderId="1" xfId="0" applyFill="1" applyBorder="1" applyAlignment="1">
      <alignment horizontal="center" textRotation="90"/>
    </xf>
    <xf numFmtId="0" fontId="0" fillId="11" borderId="1" xfId="0" applyFill="1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textRotation="90"/>
    </xf>
    <xf numFmtId="0" fontId="14" fillId="0" borderId="1" xfId="0" applyFont="1" applyBorder="1" applyAlignment="1">
      <alignment horizontal="center" textRotation="90"/>
    </xf>
    <xf numFmtId="0" fontId="15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textRotation="90"/>
    </xf>
    <xf numFmtId="0" fontId="19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40FA7A17-7BA7-45A1-B40B-4800FC29F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fr.vikidia.org/wiki/Savoie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156881</xdr:colOff>
      <xdr:row>0</xdr:row>
      <xdr:rowOff>67235</xdr:rowOff>
    </xdr:from>
    <xdr:to>
      <xdr:col>14</xdr:col>
      <xdr:colOff>483881</xdr:colOff>
      <xdr:row>0</xdr:row>
      <xdr:rowOff>427235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C6B15B-1A9D-E6D7-C314-3E339B83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2953999" y="67235"/>
          <a:ext cx="327000" cy="360000"/>
        </a:xfrm>
        <a:prstGeom prst="rect">
          <a:avLst/>
        </a:prstGeom>
      </xdr:spPr>
    </xdr:pic>
    <xdr:clientData/>
  </xdr:twoCellAnchor>
  <xdr:oneCellAnchor>
    <xdr:from>
      <xdr:col>16</xdr:col>
      <xdr:colOff>42019</xdr:colOff>
      <xdr:row>0</xdr:row>
      <xdr:rowOff>2293908</xdr:rowOff>
    </xdr:from>
    <xdr:ext cx="436874" cy="69856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94D79BD-AF73-AABD-2964-A427D9653EF0}"/>
            </a:ext>
          </a:extLst>
        </xdr:cNvPr>
        <xdr:cNvSpPr/>
      </xdr:nvSpPr>
      <xdr:spPr>
        <a:xfrm>
          <a:off x="14084178" y="2293908"/>
          <a:ext cx="436874" cy="69856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19</xdr:col>
      <xdr:colOff>560294</xdr:colOff>
      <xdr:row>0</xdr:row>
      <xdr:rowOff>2271228</xdr:rowOff>
    </xdr:from>
    <xdr:ext cx="649623" cy="291353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67042C-6776-4D39-BA0B-5D7C111D0474}"/>
            </a:ext>
          </a:extLst>
        </xdr:cNvPr>
        <xdr:cNvSpPr/>
      </xdr:nvSpPr>
      <xdr:spPr>
        <a:xfrm>
          <a:off x="16507453" y="2271228"/>
          <a:ext cx="649623" cy="29135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19</xdr:col>
      <xdr:colOff>1575</xdr:colOff>
      <xdr:row>0</xdr:row>
      <xdr:rowOff>2274041</xdr:rowOff>
    </xdr:from>
    <xdr:ext cx="571182" cy="85353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5A0F5ED-BC2F-4DEA-8203-E4C62C67D531}"/>
            </a:ext>
          </a:extLst>
        </xdr:cNvPr>
        <xdr:cNvSpPr/>
      </xdr:nvSpPr>
      <xdr:spPr>
        <a:xfrm>
          <a:off x="15948734" y="2274041"/>
          <a:ext cx="571182" cy="85353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18</xdr:col>
      <xdr:colOff>85338</xdr:colOff>
      <xdr:row>0</xdr:row>
      <xdr:rowOff>2290947</xdr:rowOff>
    </xdr:from>
    <xdr:ext cx="445995" cy="65978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630C85B-90A5-4FF7-B63D-AAD110EAFBF9}"/>
            </a:ext>
          </a:extLst>
        </xdr:cNvPr>
        <xdr:cNvSpPr/>
      </xdr:nvSpPr>
      <xdr:spPr>
        <a:xfrm>
          <a:off x="15397497" y="2290947"/>
          <a:ext cx="445995" cy="6597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oneCellAnchor>
    <xdr:from>
      <xdr:col>32</xdr:col>
      <xdr:colOff>56029</xdr:colOff>
      <xdr:row>0</xdr:row>
      <xdr:rowOff>2498912</xdr:rowOff>
    </xdr:from>
    <xdr:ext cx="470647" cy="724781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E57848D-7664-4C6A-84B0-C0516ADB4A51}"/>
            </a:ext>
          </a:extLst>
        </xdr:cNvPr>
        <xdr:cNvSpPr/>
      </xdr:nvSpPr>
      <xdr:spPr>
        <a:xfrm>
          <a:off x="24350382" y="2498912"/>
          <a:ext cx="470647" cy="72478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</a:t>
          </a:r>
        </a:p>
      </xdr:txBody>
    </xdr:sp>
    <xdr:clientData/>
  </xdr:oneCellAnchor>
  <xdr:twoCellAnchor editAs="oneCell">
    <xdr:from>
      <xdr:col>15</xdr:col>
      <xdr:colOff>145677</xdr:colOff>
      <xdr:row>0</xdr:row>
      <xdr:rowOff>67236</xdr:rowOff>
    </xdr:from>
    <xdr:to>
      <xdr:col>15</xdr:col>
      <xdr:colOff>472677</xdr:colOff>
      <xdr:row>0</xdr:row>
      <xdr:rowOff>427236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2767DE8-9619-4C71-9A37-6B6B4A709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3581530" y="67236"/>
          <a:ext cx="327000" cy="360000"/>
        </a:xfrm>
        <a:prstGeom prst="rect">
          <a:avLst/>
        </a:prstGeom>
      </xdr:spPr>
    </xdr:pic>
    <xdr:clientData/>
  </xdr:twoCellAnchor>
  <xdr:twoCellAnchor editAs="oneCell">
    <xdr:from>
      <xdr:col>30</xdr:col>
      <xdr:colOff>156883</xdr:colOff>
      <xdr:row>0</xdr:row>
      <xdr:rowOff>123264</xdr:rowOff>
    </xdr:from>
    <xdr:to>
      <xdr:col>30</xdr:col>
      <xdr:colOff>483883</xdr:colOff>
      <xdr:row>0</xdr:row>
      <xdr:rowOff>483264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0428CE0-D9F4-41A8-9A2E-F54998AD6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23173765" y="123264"/>
          <a:ext cx="32700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440764</xdr:colOff>
      <xdr:row>18</xdr:row>
      <xdr:rowOff>88434</xdr:rowOff>
    </xdr:from>
    <xdr:ext cx="9573646" cy="71853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A5BB2C3-6BAD-4012-5B3E-FBAB3D451A14}"/>
            </a:ext>
          </a:extLst>
        </xdr:cNvPr>
        <xdr:cNvSpPr txBox="1"/>
      </xdr:nvSpPr>
      <xdr:spPr>
        <a:xfrm>
          <a:off x="3274452" y="5624840"/>
          <a:ext cx="9573646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/>
            <a:t>Classement par équipe 4 premiers coureurs FSGT par club (mini 3) et quel que soit la course </a:t>
          </a:r>
        </a:p>
        <a:p>
          <a:r>
            <a:rPr lang="fr-FR" sz="2000"/>
            <a:t>Les 5 premières équipes marquent des points 100/70/50/30/10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40C3-F126-44A1-8797-879E52C3B848}">
  <sheetPr codeName="Feuil1"/>
  <dimension ref="A1:AW265"/>
  <sheetViews>
    <sheetView showZeros="0" tabSelected="1" zoomScale="75" zoomScaleNormal="75" workbookViewId="0">
      <pane xSplit="9" topLeftCell="AN1" activePane="topRight" state="frozen"/>
      <selection pane="topRight" activeCell="J1" sqref="J1"/>
    </sheetView>
  </sheetViews>
  <sheetFormatPr baseColWidth="10" defaultRowHeight="14.25" x14ac:dyDescent="0.2"/>
  <cols>
    <col min="1" max="1" width="9.5703125" style="4" bestFit="1" customWidth="1"/>
    <col min="2" max="2" width="9.5703125" style="3" bestFit="1" customWidth="1"/>
    <col min="3" max="3" width="24.5703125" style="18" bestFit="1" customWidth="1"/>
    <col min="4" max="4" width="22.5703125" style="4" bestFit="1" customWidth="1"/>
    <col min="5" max="5" width="9.5703125" style="8" bestFit="1" customWidth="1"/>
    <col min="6" max="8" width="9.5703125" style="4" bestFit="1" customWidth="1"/>
    <col min="9" max="9" width="10.140625" style="4" bestFit="1" customWidth="1"/>
    <col min="10" max="10" width="39" style="4" bestFit="1" customWidth="1"/>
    <col min="11" max="20" width="9.5703125" style="4" bestFit="1" customWidth="1"/>
    <col min="21" max="21" width="9.5703125" style="4" customWidth="1"/>
    <col min="22" max="23" width="9.5703125" style="4" bestFit="1" customWidth="1"/>
    <col min="24" max="24" width="12" style="4" bestFit="1" customWidth="1"/>
    <col min="25" max="40" width="9.5703125" style="4" bestFit="1" customWidth="1"/>
    <col min="41" max="41" width="9.5703125" style="4" customWidth="1"/>
    <col min="42" max="42" width="12" style="4" bestFit="1" customWidth="1"/>
    <col min="43" max="43" width="9.5703125" style="4" bestFit="1" customWidth="1"/>
    <col min="44" max="44" width="9.5703125" style="4" customWidth="1"/>
    <col min="45" max="45" width="9.5703125" style="4" bestFit="1" customWidth="1"/>
    <col min="46" max="49" width="2.28515625" style="4" bestFit="1" customWidth="1"/>
    <col min="50" max="257" width="11.42578125" style="2"/>
    <col min="258" max="258" width="9.28515625" style="2" bestFit="1" customWidth="1"/>
    <col min="259" max="259" width="5.140625" style="2" bestFit="1" customWidth="1"/>
    <col min="260" max="260" width="16.42578125" style="2" bestFit="1" customWidth="1"/>
    <col min="261" max="261" width="15.28515625" style="2" bestFit="1" customWidth="1"/>
    <col min="262" max="264" width="3.85546875" style="2" bestFit="1" customWidth="1"/>
    <col min="265" max="265" width="3.28515625" style="2" bestFit="1" customWidth="1"/>
    <col min="266" max="267" width="5.85546875" style="2" bestFit="1" customWidth="1"/>
    <col min="268" max="268" width="27.7109375" style="2" bestFit="1" customWidth="1"/>
    <col min="269" max="292" width="4.140625" style="2" bestFit="1" customWidth="1"/>
    <col min="293" max="304" width="0" style="2" hidden="1" customWidth="1"/>
    <col min="305" max="305" width="5.140625" style="2" bestFit="1" customWidth="1"/>
    <col min="306" max="513" width="11.42578125" style="2"/>
    <col min="514" max="514" width="9.28515625" style="2" bestFit="1" customWidth="1"/>
    <col min="515" max="515" width="5.140625" style="2" bestFit="1" customWidth="1"/>
    <col min="516" max="516" width="16.42578125" style="2" bestFit="1" customWidth="1"/>
    <col min="517" max="517" width="15.28515625" style="2" bestFit="1" customWidth="1"/>
    <col min="518" max="520" width="3.85546875" style="2" bestFit="1" customWidth="1"/>
    <col min="521" max="521" width="3.28515625" style="2" bestFit="1" customWidth="1"/>
    <col min="522" max="523" width="5.85546875" style="2" bestFit="1" customWidth="1"/>
    <col min="524" max="524" width="27.7109375" style="2" bestFit="1" customWidth="1"/>
    <col min="525" max="548" width="4.140625" style="2" bestFit="1" customWidth="1"/>
    <col min="549" max="560" width="0" style="2" hidden="1" customWidth="1"/>
    <col min="561" max="561" width="5.140625" style="2" bestFit="1" customWidth="1"/>
    <col min="562" max="769" width="11.42578125" style="2"/>
    <col min="770" max="770" width="9.28515625" style="2" bestFit="1" customWidth="1"/>
    <col min="771" max="771" width="5.140625" style="2" bestFit="1" customWidth="1"/>
    <col min="772" max="772" width="16.42578125" style="2" bestFit="1" customWidth="1"/>
    <col min="773" max="773" width="15.28515625" style="2" bestFit="1" customWidth="1"/>
    <col min="774" max="776" width="3.85546875" style="2" bestFit="1" customWidth="1"/>
    <col min="777" max="777" width="3.28515625" style="2" bestFit="1" customWidth="1"/>
    <col min="778" max="779" width="5.85546875" style="2" bestFit="1" customWidth="1"/>
    <col min="780" max="780" width="27.7109375" style="2" bestFit="1" customWidth="1"/>
    <col min="781" max="804" width="4.140625" style="2" bestFit="1" customWidth="1"/>
    <col min="805" max="816" width="0" style="2" hidden="1" customWidth="1"/>
    <col min="817" max="817" width="5.140625" style="2" bestFit="1" customWidth="1"/>
    <col min="818" max="1025" width="11.42578125" style="2"/>
    <col min="1026" max="1026" width="9.28515625" style="2" bestFit="1" customWidth="1"/>
    <col min="1027" max="1027" width="5.140625" style="2" bestFit="1" customWidth="1"/>
    <col min="1028" max="1028" width="16.42578125" style="2" bestFit="1" customWidth="1"/>
    <col min="1029" max="1029" width="15.28515625" style="2" bestFit="1" customWidth="1"/>
    <col min="1030" max="1032" width="3.85546875" style="2" bestFit="1" customWidth="1"/>
    <col min="1033" max="1033" width="3.28515625" style="2" bestFit="1" customWidth="1"/>
    <col min="1034" max="1035" width="5.85546875" style="2" bestFit="1" customWidth="1"/>
    <col min="1036" max="1036" width="27.7109375" style="2" bestFit="1" customWidth="1"/>
    <col min="1037" max="1060" width="4.140625" style="2" bestFit="1" customWidth="1"/>
    <col min="1061" max="1072" width="0" style="2" hidden="1" customWidth="1"/>
    <col min="1073" max="1073" width="5.140625" style="2" bestFit="1" customWidth="1"/>
    <col min="1074" max="1281" width="11.42578125" style="2"/>
    <col min="1282" max="1282" width="9.28515625" style="2" bestFit="1" customWidth="1"/>
    <col min="1283" max="1283" width="5.140625" style="2" bestFit="1" customWidth="1"/>
    <col min="1284" max="1284" width="16.42578125" style="2" bestFit="1" customWidth="1"/>
    <col min="1285" max="1285" width="15.28515625" style="2" bestFit="1" customWidth="1"/>
    <col min="1286" max="1288" width="3.85546875" style="2" bestFit="1" customWidth="1"/>
    <col min="1289" max="1289" width="3.28515625" style="2" bestFit="1" customWidth="1"/>
    <col min="1290" max="1291" width="5.85546875" style="2" bestFit="1" customWidth="1"/>
    <col min="1292" max="1292" width="27.7109375" style="2" bestFit="1" customWidth="1"/>
    <col min="1293" max="1316" width="4.140625" style="2" bestFit="1" customWidth="1"/>
    <col min="1317" max="1328" width="0" style="2" hidden="1" customWidth="1"/>
    <col min="1329" max="1329" width="5.140625" style="2" bestFit="1" customWidth="1"/>
    <col min="1330" max="1537" width="11.42578125" style="2"/>
    <col min="1538" max="1538" width="9.28515625" style="2" bestFit="1" customWidth="1"/>
    <col min="1539" max="1539" width="5.140625" style="2" bestFit="1" customWidth="1"/>
    <col min="1540" max="1540" width="16.42578125" style="2" bestFit="1" customWidth="1"/>
    <col min="1541" max="1541" width="15.28515625" style="2" bestFit="1" customWidth="1"/>
    <col min="1542" max="1544" width="3.85546875" style="2" bestFit="1" customWidth="1"/>
    <col min="1545" max="1545" width="3.28515625" style="2" bestFit="1" customWidth="1"/>
    <col min="1546" max="1547" width="5.85546875" style="2" bestFit="1" customWidth="1"/>
    <col min="1548" max="1548" width="27.7109375" style="2" bestFit="1" customWidth="1"/>
    <col min="1549" max="1572" width="4.140625" style="2" bestFit="1" customWidth="1"/>
    <col min="1573" max="1584" width="0" style="2" hidden="1" customWidth="1"/>
    <col min="1585" max="1585" width="5.140625" style="2" bestFit="1" customWidth="1"/>
    <col min="1586" max="1793" width="11.42578125" style="2"/>
    <col min="1794" max="1794" width="9.28515625" style="2" bestFit="1" customWidth="1"/>
    <col min="1795" max="1795" width="5.140625" style="2" bestFit="1" customWidth="1"/>
    <col min="1796" max="1796" width="16.42578125" style="2" bestFit="1" customWidth="1"/>
    <col min="1797" max="1797" width="15.28515625" style="2" bestFit="1" customWidth="1"/>
    <col min="1798" max="1800" width="3.85546875" style="2" bestFit="1" customWidth="1"/>
    <col min="1801" max="1801" width="3.28515625" style="2" bestFit="1" customWidth="1"/>
    <col min="1802" max="1803" width="5.85546875" style="2" bestFit="1" customWidth="1"/>
    <col min="1804" max="1804" width="27.7109375" style="2" bestFit="1" customWidth="1"/>
    <col min="1805" max="1828" width="4.140625" style="2" bestFit="1" customWidth="1"/>
    <col min="1829" max="1840" width="0" style="2" hidden="1" customWidth="1"/>
    <col min="1841" max="1841" width="5.140625" style="2" bestFit="1" customWidth="1"/>
    <col min="1842" max="2049" width="11.42578125" style="2"/>
    <col min="2050" max="2050" width="9.28515625" style="2" bestFit="1" customWidth="1"/>
    <col min="2051" max="2051" width="5.140625" style="2" bestFit="1" customWidth="1"/>
    <col min="2052" max="2052" width="16.42578125" style="2" bestFit="1" customWidth="1"/>
    <col min="2053" max="2053" width="15.28515625" style="2" bestFit="1" customWidth="1"/>
    <col min="2054" max="2056" width="3.85546875" style="2" bestFit="1" customWidth="1"/>
    <col min="2057" max="2057" width="3.28515625" style="2" bestFit="1" customWidth="1"/>
    <col min="2058" max="2059" width="5.85546875" style="2" bestFit="1" customWidth="1"/>
    <col min="2060" max="2060" width="27.7109375" style="2" bestFit="1" customWidth="1"/>
    <col min="2061" max="2084" width="4.140625" style="2" bestFit="1" customWidth="1"/>
    <col min="2085" max="2096" width="0" style="2" hidden="1" customWidth="1"/>
    <col min="2097" max="2097" width="5.140625" style="2" bestFit="1" customWidth="1"/>
    <col min="2098" max="2305" width="11.42578125" style="2"/>
    <col min="2306" max="2306" width="9.28515625" style="2" bestFit="1" customWidth="1"/>
    <col min="2307" max="2307" width="5.140625" style="2" bestFit="1" customWidth="1"/>
    <col min="2308" max="2308" width="16.42578125" style="2" bestFit="1" customWidth="1"/>
    <col min="2309" max="2309" width="15.28515625" style="2" bestFit="1" customWidth="1"/>
    <col min="2310" max="2312" width="3.85546875" style="2" bestFit="1" customWidth="1"/>
    <col min="2313" max="2313" width="3.28515625" style="2" bestFit="1" customWidth="1"/>
    <col min="2314" max="2315" width="5.85546875" style="2" bestFit="1" customWidth="1"/>
    <col min="2316" max="2316" width="27.7109375" style="2" bestFit="1" customWidth="1"/>
    <col min="2317" max="2340" width="4.140625" style="2" bestFit="1" customWidth="1"/>
    <col min="2341" max="2352" width="0" style="2" hidden="1" customWidth="1"/>
    <col min="2353" max="2353" width="5.140625" style="2" bestFit="1" customWidth="1"/>
    <col min="2354" max="2561" width="11.42578125" style="2"/>
    <col min="2562" max="2562" width="9.28515625" style="2" bestFit="1" customWidth="1"/>
    <col min="2563" max="2563" width="5.140625" style="2" bestFit="1" customWidth="1"/>
    <col min="2564" max="2564" width="16.42578125" style="2" bestFit="1" customWidth="1"/>
    <col min="2565" max="2565" width="15.28515625" style="2" bestFit="1" customWidth="1"/>
    <col min="2566" max="2568" width="3.85546875" style="2" bestFit="1" customWidth="1"/>
    <col min="2569" max="2569" width="3.28515625" style="2" bestFit="1" customWidth="1"/>
    <col min="2570" max="2571" width="5.85546875" style="2" bestFit="1" customWidth="1"/>
    <col min="2572" max="2572" width="27.7109375" style="2" bestFit="1" customWidth="1"/>
    <col min="2573" max="2596" width="4.140625" style="2" bestFit="1" customWidth="1"/>
    <col min="2597" max="2608" width="0" style="2" hidden="1" customWidth="1"/>
    <col min="2609" max="2609" width="5.140625" style="2" bestFit="1" customWidth="1"/>
    <col min="2610" max="2817" width="11.42578125" style="2"/>
    <col min="2818" max="2818" width="9.28515625" style="2" bestFit="1" customWidth="1"/>
    <col min="2819" max="2819" width="5.140625" style="2" bestFit="1" customWidth="1"/>
    <col min="2820" max="2820" width="16.42578125" style="2" bestFit="1" customWidth="1"/>
    <col min="2821" max="2821" width="15.28515625" style="2" bestFit="1" customWidth="1"/>
    <col min="2822" max="2824" width="3.85546875" style="2" bestFit="1" customWidth="1"/>
    <col min="2825" max="2825" width="3.28515625" style="2" bestFit="1" customWidth="1"/>
    <col min="2826" max="2827" width="5.85546875" style="2" bestFit="1" customWidth="1"/>
    <col min="2828" max="2828" width="27.7109375" style="2" bestFit="1" customWidth="1"/>
    <col min="2829" max="2852" width="4.140625" style="2" bestFit="1" customWidth="1"/>
    <col min="2853" max="2864" width="0" style="2" hidden="1" customWidth="1"/>
    <col min="2865" max="2865" width="5.140625" style="2" bestFit="1" customWidth="1"/>
    <col min="2866" max="3073" width="11.42578125" style="2"/>
    <col min="3074" max="3074" width="9.28515625" style="2" bestFit="1" customWidth="1"/>
    <col min="3075" max="3075" width="5.140625" style="2" bestFit="1" customWidth="1"/>
    <col min="3076" max="3076" width="16.42578125" style="2" bestFit="1" customWidth="1"/>
    <col min="3077" max="3077" width="15.28515625" style="2" bestFit="1" customWidth="1"/>
    <col min="3078" max="3080" width="3.85546875" style="2" bestFit="1" customWidth="1"/>
    <col min="3081" max="3081" width="3.28515625" style="2" bestFit="1" customWidth="1"/>
    <col min="3082" max="3083" width="5.85546875" style="2" bestFit="1" customWidth="1"/>
    <col min="3084" max="3084" width="27.7109375" style="2" bestFit="1" customWidth="1"/>
    <col min="3085" max="3108" width="4.140625" style="2" bestFit="1" customWidth="1"/>
    <col min="3109" max="3120" width="0" style="2" hidden="1" customWidth="1"/>
    <col min="3121" max="3121" width="5.140625" style="2" bestFit="1" customWidth="1"/>
    <col min="3122" max="3329" width="11.42578125" style="2"/>
    <col min="3330" max="3330" width="9.28515625" style="2" bestFit="1" customWidth="1"/>
    <col min="3331" max="3331" width="5.140625" style="2" bestFit="1" customWidth="1"/>
    <col min="3332" max="3332" width="16.42578125" style="2" bestFit="1" customWidth="1"/>
    <col min="3333" max="3333" width="15.28515625" style="2" bestFit="1" customWidth="1"/>
    <col min="3334" max="3336" width="3.85546875" style="2" bestFit="1" customWidth="1"/>
    <col min="3337" max="3337" width="3.28515625" style="2" bestFit="1" customWidth="1"/>
    <col min="3338" max="3339" width="5.85546875" style="2" bestFit="1" customWidth="1"/>
    <col min="3340" max="3340" width="27.7109375" style="2" bestFit="1" customWidth="1"/>
    <col min="3341" max="3364" width="4.140625" style="2" bestFit="1" customWidth="1"/>
    <col min="3365" max="3376" width="0" style="2" hidden="1" customWidth="1"/>
    <col min="3377" max="3377" width="5.140625" style="2" bestFit="1" customWidth="1"/>
    <col min="3378" max="3585" width="11.42578125" style="2"/>
    <col min="3586" max="3586" width="9.28515625" style="2" bestFit="1" customWidth="1"/>
    <col min="3587" max="3587" width="5.140625" style="2" bestFit="1" customWidth="1"/>
    <col min="3588" max="3588" width="16.42578125" style="2" bestFit="1" customWidth="1"/>
    <col min="3589" max="3589" width="15.28515625" style="2" bestFit="1" customWidth="1"/>
    <col min="3590" max="3592" width="3.85546875" style="2" bestFit="1" customWidth="1"/>
    <col min="3593" max="3593" width="3.28515625" style="2" bestFit="1" customWidth="1"/>
    <col min="3594" max="3595" width="5.85546875" style="2" bestFit="1" customWidth="1"/>
    <col min="3596" max="3596" width="27.7109375" style="2" bestFit="1" customWidth="1"/>
    <col min="3597" max="3620" width="4.140625" style="2" bestFit="1" customWidth="1"/>
    <col min="3621" max="3632" width="0" style="2" hidden="1" customWidth="1"/>
    <col min="3633" max="3633" width="5.140625" style="2" bestFit="1" customWidth="1"/>
    <col min="3634" max="3841" width="11.42578125" style="2"/>
    <col min="3842" max="3842" width="9.28515625" style="2" bestFit="1" customWidth="1"/>
    <col min="3843" max="3843" width="5.140625" style="2" bestFit="1" customWidth="1"/>
    <col min="3844" max="3844" width="16.42578125" style="2" bestFit="1" customWidth="1"/>
    <col min="3845" max="3845" width="15.28515625" style="2" bestFit="1" customWidth="1"/>
    <col min="3846" max="3848" width="3.85546875" style="2" bestFit="1" customWidth="1"/>
    <col min="3849" max="3849" width="3.28515625" style="2" bestFit="1" customWidth="1"/>
    <col min="3850" max="3851" width="5.85546875" style="2" bestFit="1" customWidth="1"/>
    <col min="3852" max="3852" width="27.7109375" style="2" bestFit="1" customWidth="1"/>
    <col min="3853" max="3876" width="4.140625" style="2" bestFit="1" customWidth="1"/>
    <col min="3877" max="3888" width="0" style="2" hidden="1" customWidth="1"/>
    <col min="3889" max="3889" width="5.140625" style="2" bestFit="1" customWidth="1"/>
    <col min="3890" max="4097" width="11.42578125" style="2"/>
    <col min="4098" max="4098" width="9.28515625" style="2" bestFit="1" customWidth="1"/>
    <col min="4099" max="4099" width="5.140625" style="2" bestFit="1" customWidth="1"/>
    <col min="4100" max="4100" width="16.42578125" style="2" bestFit="1" customWidth="1"/>
    <col min="4101" max="4101" width="15.28515625" style="2" bestFit="1" customWidth="1"/>
    <col min="4102" max="4104" width="3.85546875" style="2" bestFit="1" customWidth="1"/>
    <col min="4105" max="4105" width="3.28515625" style="2" bestFit="1" customWidth="1"/>
    <col min="4106" max="4107" width="5.85546875" style="2" bestFit="1" customWidth="1"/>
    <col min="4108" max="4108" width="27.7109375" style="2" bestFit="1" customWidth="1"/>
    <col min="4109" max="4132" width="4.140625" style="2" bestFit="1" customWidth="1"/>
    <col min="4133" max="4144" width="0" style="2" hidden="1" customWidth="1"/>
    <col min="4145" max="4145" width="5.140625" style="2" bestFit="1" customWidth="1"/>
    <col min="4146" max="4353" width="11.42578125" style="2"/>
    <col min="4354" max="4354" width="9.28515625" style="2" bestFit="1" customWidth="1"/>
    <col min="4355" max="4355" width="5.140625" style="2" bestFit="1" customWidth="1"/>
    <col min="4356" max="4356" width="16.42578125" style="2" bestFit="1" customWidth="1"/>
    <col min="4357" max="4357" width="15.28515625" style="2" bestFit="1" customWidth="1"/>
    <col min="4358" max="4360" width="3.85546875" style="2" bestFit="1" customWidth="1"/>
    <col min="4361" max="4361" width="3.28515625" style="2" bestFit="1" customWidth="1"/>
    <col min="4362" max="4363" width="5.85546875" style="2" bestFit="1" customWidth="1"/>
    <col min="4364" max="4364" width="27.7109375" style="2" bestFit="1" customWidth="1"/>
    <col min="4365" max="4388" width="4.140625" style="2" bestFit="1" customWidth="1"/>
    <col min="4389" max="4400" width="0" style="2" hidden="1" customWidth="1"/>
    <col min="4401" max="4401" width="5.140625" style="2" bestFit="1" customWidth="1"/>
    <col min="4402" max="4609" width="11.42578125" style="2"/>
    <col min="4610" max="4610" width="9.28515625" style="2" bestFit="1" customWidth="1"/>
    <col min="4611" max="4611" width="5.140625" style="2" bestFit="1" customWidth="1"/>
    <col min="4612" max="4612" width="16.42578125" style="2" bestFit="1" customWidth="1"/>
    <col min="4613" max="4613" width="15.28515625" style="2" bestFit="1" customWidth="1"/>
    <col min="4614" max="4616" width="3.85546875" style="2" bestFit="1" customWidth="1"/>
    <col min="4617" max="4617" width="3.28515625" style="2" bestFit="1" customWidth="1"/>
    <col min="4618" max="4619" width="5.85546875" style="2" bestFit="1" customWidth="1"/>
    <col min="4620" max="4620" width="27.7109375" style="2" bestFit="1" customWidth="1"/>
    <col min="4621" max="4644" width="4.140625" style="2" bestFit="1" customWidth="1"/>
    <col min="4645" max="4656" width="0" style="2" hidden="1" customWidth="1"/>
    <col min="4657" max="4657" width="5.140625" style="2" bestFit="1" customWidth="1"/>
    <col min="4658" max="4865" width="11.42578125" style="2"/>
    <col min="4866" max="4866" width="9.28515625" style="2" bestFit="1" customWidth="1"/>
    <col min="4867" max="4867" width="5.140625" style="2" bestFit="1" customWidth="1"/>
    <col min="4868" max="4868" width="16.42578125" style="2" bestFit="1" customWidth="1"/>
    <col min="4869" max="4869" width="15.28515625" style="2" bestFit="1" customWidth="1"/>
    <col min="4870" max="4872" width="3.85546875" style="2" bestFit="1" customWidth="1"/>
    <col min="4873" max="4873" width="3.28515625" style="2" bestFit="1" customWidth="1"/>
    <col min="4874" max="4875" width="5.85546875" style="2" bestFit="1" customWidth="1"/>
    <col min="4876" max="4876" width="27.7109375" style="2" bestFit="1" customWidth="1"/>
    <col min="4877" max="4900" width="4.140625" style="2" bestFit="1" customWidth="1"/>
    <col min="4901" max="4912" width="0" style="2" hidden="1" customWidth="1"/>
    <col min="4913" max="4913" width="5.140625" style="2" bestFit="1" customWidth="1"/>
    <col min="4914" max="5121" width="11.42578125" style="2"/>
    <col min="5122" max="5122" width="9.28515625" style="2" bestFit="1" customWidth="1"/>
    <col min="5123" max="5123" width="5.140625" style="2" bestFit="1" customWidth="1"/>
    <col min="5124" max="5124" width="16.42578125" style="2" bestFit="1" customWidth="1"/>
    <col min="5125" max="5125" width="15.28515625" style="2" bestFit="1" customWidth="1"/>
    <col min="5126" max="5128" width="3.85546875" style="2" bestFit="1" customWidth="1"/>
    <col min="5129" max="5129" width="3.28515625" style="2" bestFit="1" customWidth="1"/>
    <col min="5130" max="5131" width="5.85546875" style="2" bestFit="1" customWidth="1"/>
    <col min="5132" max="5132" width="27.7109375" style="2" bestFit="1" customWidth="1"/>
    <col min="5133" max="5156" width="4.140625" style="2" bestFit="1" customWidth="1"/>
    <col min="5157" max="5168" width="0" style="2" hidden="1" customWidth="1"/>
    <col min="5169" max="5169" width="5.140625" style="2" bestFit="1" customWidth="1"/>
    <col min="5170" max="5377" width="11.42578125" style="2"/>
    <col min="5378" max="5378" width="9.28515625" style="2" bestFit="1" customWidth="1"/>
    <col min="5379" max="5379" width="5.140625" style="2" bestFit="1" customWidth="1"/>
    <col min="5380" max="5380" width="16.42578125" style="2" bestFit="1" customWidth="1"/>
    <col min="5381" max="5381" width="15.28515625" style="2" bestFit="1" customWidth="1"/>
    <col min="5382" max="5384" width="3.85546875" style="2" bestFit="1" customWidth="1"/>
    <col min="5385" max="5385" width="3.28515625" style="2" bestFit="1" customWidth="1"/>
    <col min="5386" max="5387" width="5.85546875" style="2" bestFit="1" customWidth="1"/>
    <col min="5388" max="5388" width="27.7109375" style="2" bestFit="1" customWidth="1"/>
    <col min="5389" max="5412" width="4.140625" style="2" bestFit="1" customWidth="1"/>
    <col min="5413" max="5424" width="0" style="2" hidden="1" customWidth="1"/>
    <col min="5425" max="5425" width="5.140625" style="2" bestFit="1" customWidth="1"/>
    <col min="5426" max="5633" width="11.42578125" style="2"/>
    <col min="5634" max="5634" width="9.28515625" style="2" bestFit="1" customWidth="1"/>
    <col min="5635" max="5635" width="5.140625" style="2" bestFit="1" customWidth="1"/>
    <col min="5636" max="5636" width="16.42578125" style="2" bestFit="1" customWidth="1"/>
    <col min="5637" max="5637" width="15.28515625" style="2" bestFit="1" customWidth="1"/>
    <col min="5638" max="5640" width="3.85546875" style="2" bestFit="1" customWidth="1"/>
    <col min="5641" max="5641" width="3.28515625" style="2" bestFit="1" customWidth="1"/>
    <col min="5642" max="5643" width="5.85546875" style="2" bestFit="1" customWidth="1"/>
    <col min="5644" max="5644" width="27.7109375" style="2" bestFit="1" customWidth="1"/>
    <col min="5645" max="5668" width="4.140625" style="2" bestFit="1" customWidth="1"/>
    <col min="5669" max="5680" width="0" style="2" hidden="1" customWidth="1"/>
    <col min="5681" max="5681" width="5.140625" style="2" bestFit="1" customWidth="1"/>
    <col min="5682" max="5889" width="11.42578125" style="2"/>
    <col min="5890" max="5890" width="9.28515625" style="2" bestFit="1" customWidth="1"/>
    <col min="5891" max="5891" width="5.140625" style="2" bestFit="1" customWidth="1"/>
    <col min="5892" max="5892" width="16.42578125" style="2" bestFit="1" customWidth="1"/>
    <col min="5893" max="5893" width="15.28515625" style="2" bestFit="1" customWidth="1"/>
    <col min="5894" max="5896" width="3.85546875" style="2" bestFit="1" customWidth="1"/>
    <col min="5897" max="5897" width="3.28515625" style="2" bestFit="1" customWidth="1"/>
    <col min="5898" max="5899" width="5.85546875" style="2" bestFit="1" customWidth="1"/>
    <col min="5900" max="5900" width="27.7109375" style="2" bestFit="1" customWidth="1"/>
    <col min="5901" max="5924" width="4.140625" style="2" bestFit="1" customWidth="1"/>
    <col min="5925" max="5936" width="0" style="2" hidden="1" customWidth="1"/>
    <col min="5937" max="5937" width="5.140625" style="2" bestFit="1" customWidth="1"/>
    <col min="5938" max="6145" width="11.42578125" style="2"/>
    <col min="6146" max="6146" width="9.28515625" style="2" bestFit="1" customWidth="1"/>
    <col min="6147" max="6147" width="5.140625" style="2" bestFit="1" customWidth="1"/>
    <col min="6148" max="6148" width="16.42578125" style="2" bestFit="1" customWidth="1"/>
    <col min="6149" max="6149" width="15.28515625" style="2" bestFit="1" customWidth="1"/>
    <col min="6150" max="6152" width="3.85546875" style="2" bestFit="1" customWidth="1"/>
    <col min="6153" max="6153" width="3.28515625" style="2" bestFit="1" customWidth="1"/>
    <col min="6154" max="6155" width="5.85546875" style="2" bestFit="1" customWidth="1"/>
    <col min="6156" max="6156" width="27.7109375" style="2" bestFit="1" customWidth="1"/>
    <col min="6157" max="6180" width="4.140625" style="2" bestFit="1" customWidth="1"/>
    <col min="6181" max="6192" width="0" style="2" hidden="1" customWidth="1"/>
    <col min="6193" max="6193" width="5.140625" style="2" bestFit="1" customWidth="1"/>
    <col min="6194" max="6401" width="11.42578125" style="2"/>
    <col min="6402" max="6402" width="9.28515625" style="2" bestFit="1" customWidth="1"/>
    <col min="6403" max="6403" width="5.140625" style="2" bestFit="1" customWidth="1"/>
    <col min="6404" max="6404" width="16.42578125" style="2" bestFit="1" customWidth="1"/>
    <col min="6405" max="6405" width="15.28515625" style="2" bestFit="1" customWidth="1"/>
    <col min="6406" max="6408" width="3.85546875" style="2" bestFit="1" customWidth="1"/>
    <col min="6409" max="6409" width="3.28515625" style="2" bestFit="1" customWidth="1"/>
    <col min="6410" max="6411" width="5.85546875" style="2" bestFit="1" customWidth="1"/>
    <col min="6412" max="6412" width="27.7109375" style="2" bestFit="1" customWidth="1"/>
    <col min="6413" max="6436" width="4.140625" style="2" bestFit="1" customWidth="1"/>
    <col min="6437" max="6448" width="0" style="2" hidden="1" customWidth="1"/>
    <col min="6449" max="6449" width="5.140625" style="2" bestFit="1" customWidth="1"/>
    <col min="6450" max="6657" width="11.42578125" style="2"/>
    <col min="6658" max="6658" width="9.28515625" style="2" bestFit="1" customWidth="1"/>
    <col min="6659" max="6659" width="5.140625" style="2" bestFit="1" customWidth="1"/>
    <col min="6660" max="6660" width="16.42578125" style="2" bestFit="1" customWidth="1"/>
    <col min="6661" max="6661" width="15.28515625" style="2" bestFit="1" customWidth="1"/>
    <col min="6662" max="6664" width="3.85546875" style="2" bestFit="1" customWidth="1"/>
    <col min="6665" max="6665" width="3.28515625" style="2" bestFit="1" customWidth="1"/>
    <col min="6666" max="6667" width="5.85546875" style="2" bestFit="1" customWidth="1"/>
    <col min="6668" max="6668" width="27.7109375" style="2" bestFit="1" customWidth="1"/>
    <col min="6669" max="6692" width="4.140625" style="2" bestFit="1" customWidth="1"/>
    <col min="6693" max="6704" width="0" style="2" hidden="1" customWidth="1"/>
    <col min="6705" max="6705" width="5.140625" style="2" bestFit="1" customWidth="1"/>
    <col min="6706" max="6913" width="11.42578125" style="2"/>
    <col min="6914" max="6914" width="9.28515625" style="2" bestFit="1" customWidth="1"/>
    <col min="6915" max="6915" width="5.140625" style="2" bestFit="1" customWidth="1"/>
    <col min="6916" max="6916" width="16.42578125" style="2" bestFit="1" customWidth="1"/>
    <col min="6917" max="6917" width="15.28515625" style="2" bestFit="1" customWidth="1"/>
    <col min="6918" max="6920" width="3.85546875" style="2" bestFit="1" customWidth="1"/>
    <col min="6921" max="6921" width="3.28515625" style="2" bestFit="1" customWidth="1"/>
    <col min="6922" max="6923" width="5.85546875" style="2" bestFit="1" customWidth="1"/>
    <col min="6924" max="6924" width="27.7109375" style="2" bestFit="1" customWidth="1"/>
    <col min="6925" max="6948" width="4.140625" style="2" bestFit="1" customWidth="1"/>
    <col min="6949" max="6960" width="0" style="2" hidden="1" customWidth="1"/>
    <col min="6961" max="6961" width="5.140625" style="2" bestFit="1" customWidth="1"/>
    <col min="6962" max="7169" width="11.42578125" style="2"/>
    <col min="7170" max="7170" width="9.28515625" style="2" bestFit="1" customWidth="1"/>
    <col min="7171" max="7171" width="5.140625" style="2" bestFit="1" customWidth="1"/>
    <col min="7172" max="7172" width="16.42578125" style="2" bestFit="1" customWidth="1"/>
    <col min="7173" max="7173" width="15.28515625" style="2" bestFit="1" customWidth="1"/>
    <col min="7174" max="7176" width="3.85546875" style="2" bestFit="1" customWidth="1"/>
    <col min="7177" max="7177" width="3.28515625" style="2" bestFit="1" customWidth="1"/>
    <col min="7178" max="7179" width="5.85546875" style="2" bestFit="1" customWidth="1"/>
    <col min="7180" max="7180" width="27.7109375" style="2" bestFit="1" customWidth="1"/>
    <col min="7181" max="7204" width="4.140625" style="2" bestFit="1" customWidth="1"/>
    <col min="7205" max="7216" width="0" style="2" hidden="1" customWidth="1"/>
    <col min="7217" max="7217" width="5.140625" style="2" bestFit="1" customWidth="1"/>
    <col min="7218" max="7425" width="11.42578125" style="2"/>
    <col min="7426" max="7426" width="9.28515625" style="2" bestFit="1" customWidth="1"/>
    <col min="7427" max="7427" width="5.140625" style="2" bestFit="1" customWidth="1"/>
    <col min="7428" max="7428" width="16.42578125" style="2" bestFit="1" customWidth="1"/>
    <col min="7429" max="7429" width="15.28515625" style="2" bestFit="1" customWidth="1"/>
    <col min="7430" max="7432" width="3.85546875" style="2" bestFit="1" customWidth="1"/>
    <col min="7433" max="7433" width="3.28515625" style="2" bestFit="1" customWidth="1"/>
    <col min="7434" max="7435" width="5.85546875" style="2" bestFit="1" customWidth="1"/>
    <col min="7436" max="7436" width="27.7109375" style="2" bestFit="1" customWidth="1"/>
    <col min="7437" max="7460" width="4.140625" style="2" bestFit="1" customWidth="1"/>
    <col min="7461" max="7472" width="0" style="2" hidden="1" customWidth="1"/>
    <col min="7473" max="7473" width="5.140625" style="2" bestFit="1" customWidth="1"/>
    <col min="7474" max="7681" width="11.42578125" style="2"/>
    <col min="7682" max="7682" width="9.28515625" style="2" bestFit="1" customWidth="1"/>
    <col min="7683" max="7683" width="5.140625" style="2" bestFit="1" customWidth="1"/>
    <col min="7684" max="7684" width="16.42578125" style="2" bestFit="1" customWidth="1"/>
    <col min="7685" max="7685" width="15.28515625" style="2" bestFit="1" customWidth="1"/>
    <col min="7686" max="7688" width="3.85546875" style="2" bestFit="1" customWidth="1"/>
    <col min="7689" max="7689" width="3.28515625" style="2" bestFit="1" customWidth="1"/>
    <col min="7690" max="7691" width="5.85546875" style="2" bestFit="1" customWidth="1"/>
    <col min="7692" max="7692" width="27.7109375" style="2" bestFit="1" customWidth="1"/>
    <col min="7693" max="7716" width="4.140625" style="2" bestFit="1" customWidth="1"/>
    <col min="7717" max="7728" width="0" style="2" hidden="1" customWidth="1"/>
    <col min="7729" max="7729" width="5.140625" style="2" bestFit="1" customWidth="1"/>
    <col min="7730" max="7937" width="11.42578125" style="2"/>
    <col min="7938" max="7938" width="9.28515625" style="2" bestFit="1" customWidth="1"/>
    <col min="7939" max="7939" width="5.140625" style="2" bestFit="1" customWidth="1"/>
    <col min="7940" max="7940" width="16.42578125" style="2" bestFit="1" customWidth="1"/>
    <col min="7941" max="7941" width="15.28515625" style="2" bestFit="1" customWidth="1"/>
    <col min="7942" max="7944" width="3.85546875" style="2" bestFit="1" customWidth="1"/>
    <col min="7945" max="7945" width="3.28515625" style="2" bestFit="1" customWidth="1"/>
    <col min="7946" max="7947" width="5.85546875" style="2" bestFit="1" customWidth="1"/>
    <col min="7948" max="7948" width="27.7109375" style="2" bestFit="1" customWidth="1"/>
    <col min="7949" max="7972" width="4.140625" style="2" bestFit="1" customWidth="1"/>
    <col min="7973" max="7984" width="0" style="2" hidden="1" customWidth="1"/>
    <col min="7985" max="7985" width="5.140625" style="2" bestFit="1" customWidth="1"/>
    <col min="7986" max="8193" width="11.42578125" style="2"/>
    <col min="8194" max="8194" width="9.28515625" style="2" bestFit="1" customWidth="1"/>
    <col min="8195" max="8195" width="5.140625" style="2" bestFit="1" customWidth="1"/>
    <col min="8196" max="8196" width="16.42578125" style="2" bestFit="1" customWidth="1"/>
    <col min="8197" max="8197" width="15.28515625" style="2" bestFit="1" customWidth="1"/>
    <col min="8198" max="8200" width="3.85546875" style="2" bestFit="1" customWidth="1"/>
    <col min="8201" max="8201" width="3.28515625" style="2" bestFit="1" customWidth="1"/>
    <col min="8202" max="8203" width="5.85546875" style="2" bestFit="1" customWidth="1"/>
    <col min="8204" max="8204" width="27.7109375" style="2" bestFit="1" customWidth="1"/>
    <col min="8205" max="8228" width="4.140625" style="2" bestFit="1" customWidth="1"/>
    <col min="8229" max="8240" width="0" style="2" hidden="1" customWidth="1"/>
    <col min="8241" max="8241" width="5.140625" style="2" bestFit="1" customWidth="1"/>
    <col min="8242" max="8449" width="11.42578125" style="2"/>
    <col min="8450" max="8450" width="9.28515625" style="2" bestFit="1" customWidth="1"/>
    <col min="8451" max="8451" width="5.140625" style="2" bestFit="1" customWidth="1"/>
    <col min="8452" max="8452" width="16.42578125" style="2" bestFit="1" customWidth="1"/>
    <col min="8453" max="8453" width="15.28515625" style="2" bestFit="1" customWidth="1"/>
    <col min="8454" max="8456" width="3.85546875" style="2" bestFit="1" customWidth="1"/>
    <col min="8457" max="8457" width="3.28515625" style="2" bestFit="1" customWidth="1"/>
    <col min="8458" max="8459" width="5.85546875" style="2" bestFit="1" customWidth="1"/>
    <col min="8460" max="8460" width="27.7109375" style="2" bestFit="1" customWidth="1"/>
    <col min="8461" max="8484" width="4.140625" style="2" bestFit="1" customWidth="1"/>
    <col min="8485" max="8496" width="0" style="2" hidden="1" customWidth="1"/>
    <col min="8497" max="8497" width="5.140625" style="2" bestFit="1" customWidth="1"/>
    <col min="8498" max="8705" width="11.42578125" style="2"/>
    <col min="8706" max="8706" width="9.28515625" style="2" bestFit="1" customWidth="1"/>
    <col min="8707" max="8707" width="5.140625" style="2" bestFit="1" customWidth="1"/>
    <col min="8708" max="8708" width="16.42578125" style="2" bestFit="1" customWidth="1"/>
    <col min="8709" max="8709" width="15.28515625" style="2" bestFit="1" customWidth="1"/>
    <col min="8710" max="8712" width="3.85546875" style="2" bestFit="1" customWidth="1"/>
    <col min="8713" max="8713" width="3.28515625" style="2" bestFit="1" customWidth="1"/>
    <col min="8714" max="8715" width="5.85546875" style="2" bestFit="1" customWidth="1"/>
    <col min="8716" max="8716" width="27.7109375" style="2" bestFit="1" customWidth="1"/>
    <col min="8717" max="8740" width="4.140625" style="2" bestFit="1" customWidth="1"/>
    <col min="8741" max="8752" width="0" style="2" hidden="1" customWidth="1"/>
    <col min="8753" max="8753" width="5.140625" style="2" bestFit="1" customWidth="1"/>
    <col min="8754" max="8961" width="11.42578125" style="2"/>
    <col min="8962" max="8962" width="9.28515625" style="2" bestFit="1" customWidth="1"/>
    <col min="8963" max="8963" width="5.140625" style="2" bestFit="1" customWidth="1"/>
    <col min="8964" max="8964" width="16.42578125" style="2" bestFit="1" customWidth="1"/>
    <col min="8965" max="8965" width="15.28515625" style="2" bestFit="1" customWidth="1"/>
    <col min="8966" max="8968" width="3.85546875" style="2" bestFit="1" customWidth="1"/>
    <col min="8969" max="8969" width="3.28515625" style="2" bestFit="1" customWidth="1"/>
    <col min="8970" max="8971" width="5.85546875" style="2" bestFit="1" customWidth="1"/>
    <col min="8972" max="8972" width="27.7109375" style="2" bestFit="1" customWidth="1"/>
    <col min="8973" max="8996" width="4.140625" style="2" bestFit="1" customWidth="1"/>
    <col min="8997" max="9008" width="0" style="2" hidden="1" customWidth="1"/>
    <col min="9009" max="9009" width="5.140625" style="2" bestFit="1" customWidth="1"/>
    <col min="9010" max="9217" width="11.42578125" style="2"/>
    <col min="9218" max="9218" width="9.28515625" style="2" bestFit="1" customWidth="1"/>
    <col min="9219" max="9219" width="5.140625" style="2" bestFit="1" customWidth="1"/>
    <col min="9220" max="9220" width="16.42578125" style="2" bestFit="1" customWidth="1"/>
    <col min="9221" max="9221" width="15.28515625" style="2" bestFit="1" customWidth="1"/>
    <col min="9222" max="9224" width="3.85546875" style="2" bestFit="1" customWidth="1"/>
    <col min="9225" max="9225" width="3.28515625" style="2" bestFit="1" customWidth="1"/>
    <col min="9226" max="9227" width="5.85546875" style="2" bestFit="1" customWidth="1"/>
    <col min="9228" max="9228" width="27.7109375" style="2" bestFit="1" customWidth="1"/>
    <col min="9229" max="9252" width="4.140625" style="2" bestFit="1" customWidth="1"/>
    <col min="9253" max="9264" width="0" style="2" hidden="1" customWidth="1"/>
    <col min="9265" max="9265" width="5.140625" style="2" bestFit="1" customWidth="1"/>
    <col min="9266" max="9473" width="11.42578125" style="2"/>
    <col min="9474" max="9474" width="9.28515625" style="2" bestFit="1" customWidth="1"/>
    <col min="9475" max="9475" width="5.140625" style="2" bestFit="1" customWidth="1"/>
    <col min="9476" max="9476" width="16.42578125" style="2" bestFit="1" customWidth="1"/>
    <col min="9477" max="9477" width="15.28515625" style="2" bestFit="1" customWidth="1"/>
    <col min="9478" max="9480" width="3.85546875" style="2" bestFit="1" customWidth="1"/>
    <col min="9481" max="9481" width="3.28515625" style="2" bestFit="1" customWidth="1"/>
    <col min="9482" max="9483" width="5.85546875" style="2" bestFit="1" customWidth="1"/>
    <col min="9484" max="9484" width="27.7109375" style="2" bestFit="1" customWidth="1"/>
    <col min="9485" max="9508" width="4.140625" style="2" bestFit="1" customWidth="1"/>
    <col min="9509" max="9520" width="0" style="2" hidden="1" customWidth="1"/>
    <col min="9521" max="9521" width="5.140625" style="2" bestFit="1" customWidth="1"/>
    <col min="9522" max="9729" width="11.42578125" style="2"/>
    <col min="9730" max="9730" width="9.28515625" style="2" bestFit="1" customWidth="1"/>
    <col min="9731" max="9731" width="5.140625" style="2" bestFit="1" customWidth="1"/>
    <col min="9732" max="9732" width="16.42578125" style="2" bestFit="1" customWidth="1"/>
    <col min="9733" max="9733" width="15.28515625" style="2" bestFit="1" customWidth="1"/>
    <col min="9734" max="9736" width="3.85546875" style="2" bestFit="1" customWidth="1"/>
    <col min="9737" max="9737" width="3.28515625" style="2" bestFit="1" customWidth="1"/>
    <col min="9738" max="9739" width="5.85546875" style="2" bestFit="1" customWidth="1"/>
    <col min="9740" max="9740" width="27.7109375" style="2" bestFit="1" customWidth="1"/>
    <col min="9741" max="9764" width="4.140625" style="2" bestFit="1" customWidth="1"/>
    <col min="9765" max="9776" width="0" style="2" hidden="1" customWidth="1"/>
    <col min="9777" max="9777" width="5.140625" style="2" bestFit="1" customWidth="1"/>
    <col min="9778" max="9985" width="11.42578125" style="2"/>
    <col min="9986" max="9986" width="9.28515625" style="2" bestFit="1" customWidth="1"/>
    <col min="9987" max="9987" width="5.140625" style="2" bestFit="1" customWidth="1"/>
    <col min="9988" max="9988" width="16.42578125" style="2" bestFit="1" customWidth="1"/>
    <col min="9989" max="9989" width="15.28515625" style="2" bestFit="1" customWidth="1"/>
    <col min="9990" max="9992" width="3.85546875" style="2" bestFit="1" customWidth="1"/>
    <col min="9993" max="9993" width="3.28515625" style="2" bestFit="1" customWidth="1"/>
    <col min="9994" max="9995" width="5.85546875" style="2" bestFit="1" customWidth="1"/>
    <col min="9996" max="9996" width="27.7109375" style="2" bestFit="1" customWidth="1"/>
    <col min="9997" max="10020" width="4.140625" style="2" bestFit="1" customWidth="1"/>
    <col min="10021" max="10032" width="0" style="2" hidden="1" customWidth="1"/>
    <col min="10033" max="10033" width="5.140625" style="2" bestFit="1" customWidth="1"/>
    <col min="10034" max="10241" width="11.42578125" style="2"/>
    <col min="10242" max="10242" width="9.28515625" style="2" bestFit="1" customWidth="1"/>
    <col min="10243" max="10243" width="5.140625" style="2" bestFit="1" customWidth="1"/>
    <col min="10244" max="10244" width="16.42578125" style="2" bestFit="1" customWidth="1"/>
    <col min="10245" max="10245" width="15.28515625" style="2" bestFit="1" customWidth="1"/>
    <col min="10246" max="10248" width="3.85546875" style="2" bestFit="1" customWidth="1"/>
    <col min="10249" max="10249" width="3.28515625" style="2" bestFit="1" customWidth="1"/>
    <col min="10250" max="10251" width="5.85546875" style="2" bestFit="1" customWidth="1"/>
    <col min="10252" max="10252" width="27.7109375" style="2" bestFit="1" customWidth="1"/>
    <col min="10253" max="10276" width="4.140625" style="2" bestFit="1" customWidth="1"/>
    <col min="10277" max="10288" width="0" style="2" hidden="1" customWidth="1"/>
    <col min="10289" max="10289" width="5.140625" style="2" bestFit="1" customWidth="1"/>
    <col min="10290" max="10497" width="11.42578125" style="2"/>
    <col min="10498" max="10498" width="9.28515625" style="2" bestFit="1" customWidth="1"/>
    <col min="10499" max="10499" width="5.140625" style="2" bestFit="1" customWidth="1"/>
    <col min="10500" max="10500" width="16.42578125" style="2" bestFit="1" customWidth="1"/>
    <col min="10501" max="10501" width="15.28515625" style="2" bestFit="1" customWidth="1"/>
    <col min="10502" max="10504" width="3.85546875" style="2" bestFit="1" customWidth="1"/>
    <col min="10505" max="10505" width="3.28515625" style="2" bestFit="1" customWidth="1"/>
    <col min="10506" max="10507" width="5.85546875" style="2" bestFit="1" customWidth="1"/>
    <col min="10508" max="10508" width="27.7109375" style="2" bestFit="1" customWidth="1"/>
    <col min="10509" max="10532" width="4.140625" style="2" bestFit="1" customWidth="1"/>
    <col min="10533" max="10544" width="0" style="2" hidden="1" customWidth="1"/>
    <col min="10545" max="10545" width="5.140625" style="2" bestFit="1" customWidth="1"/>
    <col min="10546" max="10753" width="11.42578125" style="2"/>
    <col min="10754" max="10754" width="9.28515625" style="2" bestFit="1" customWidth="1"/>
    <col min="10755" max="10755" width="5.140625" style="2" bestFit="1" customWidth="1"/>
    <col min="10756" max="10756" width="16.42578125" style="2" bestFit="1" customWidth="1"/>
    <col min="10757" max="10757" width="15.28515625" style="2" bestFit="1" customWidth="1"/>
    <col min="10758" max="10760" width="3.85546875" style="2" bestFit="1" customWidth="1"/>
    <col min="10761" max="10761" width="3.28515625" style="2" bestFit="1" customWidth="1"/>
    <col min="10762" max="10763" width="5.85546875" style="2" bestFit="1" customWidth="1"/>
    <col min="10764" max="10764" width="27.7109375" style="2" bestFit="1" customWidth="1"/>
    <col min="10765" max="10788" width="4.140625" style="2" bestFit="1" customWidth="1"/>
    <col min="10789" max="10800" width="0" style="2" hidden="1" customWidth="1"/>
    <col min="10801" max="10801" width="5.140625" style="2" bestFit="1" customWidth="1"/>
    <col min="10802" max="11009" width="11.42578125" style="2"/>
    <col min="11010" max="11010" width="9.28515625" style="2" bestFit="1" customWidth="1"/>
    <col min="11011" max="11011" width="5.140625" style="2" bestFit="1" customWidth="1"/>
    <col min="11012" max="11012" width="16.42578125" style="2" bestFit="1" customWidth="1"/>
    <col min="11013" max="11013" width="15.28515625" style="2" bestFit="1" customWidth="1"/>
    <col min="11014" max="11016" width="3.85546875" style="2" bestFit="1" customWidth="1"/>
    <col min="11017" max="11017" width="3.28515625" style="2" bestFit="1" customWidth="1"/>
    <col min="11018" max="11019" width="5.85546875" style="2" bestFit="1" customWidth="1"/>
    <col min="11020" max="11020" width="27.7109375" style="2" bestFit="1" customWidth="1"/>
    <col min="11021" max="11044" width="4.140625" style="2" bestFit="1" customWidth="1"/>
    <col min="11045" max="11056" width="0" style="2" hidden="1" customWidth="1"/>
    <col min="11057" max="11057" width="5.140625" style="2" bestFit="1" customWidth="1"/>
    <col min="11058" max="11265" width="11.42578125" style="2"/>
    <col min="11266" max="11266" width="9.28515625" style="2" bestFit="1" customWidth="1"/>
    <col min="11267" max="11267" width="5.140625" style="2" bestFit="1" customWidth="1"/>
    <col min="11268" max="11268" width="16.42578125" style="2" bestFit="1" customWidth="1"/>
    <col min="11269" max="11269" width="15.28515625" style="2" bestFit="1" customWidth="1"/>
    <col min="11270" max="11272" width="3.85546875" style="2" bestFit="1" customWidth="1"/>
    <col min="11273" max="11273" width="3.28515625" style="2" bestFit="1" customWidth="1"/>
    <col min="11274" max="11275" width="5.85546875" style="2" bestFit="1" customWidth="1"/>
    <col min="11276" max="11276" width="27.7109375" style="2" bestFit="1" customWidth="1"/>
    <col min="11277" max="11300" width="4.140625" style="2" bestFit="1" customWidth="1"/>
    <col min="11301" max="11312" width="0" style="2" hidden="1" customWidth="1"/>
    <col min="11313" max="11313" width="5.140625" style="2" bestFit="1" customWidth="1"/>
    <col min="11314" max="11521" width="11.42578125" style="2"/>
    <col min="11522" max="11522" width="9.28515625" style="2" bestFit="1" customWidth="1"/>
    <col min="11523" max="11523" width="5.140625" style="2" bestFit="1" customWidth="1"/>
    <col min="11524" max="11524" width="16.42578125" style="2" bestFit="1" customWidth="1"/>
    <col min="11525" max="11525" width="15.28515625" style="2" bestFit="1" customWidth="1"/>
    <col min="11526" max="11528" width="3.85546875" style="2" bestFit="1" customWidth="1"/>
    <col min="11529" max="11529" width="3.28515625" style="2" bestFit="1" customWidth="1"/>
    <col min="11530" max="11531" width="5.85546875" style="2" bestFit="1" customWidth="1"/>
    <col min="11532" max="11532" width="27.7109375" style="2" bestFit="1" customWidth="1"/>
    <col min="11533" max="11556" width="4.140625" style="2" bestFit="1" customWidth="1"/>
    <col min="11557" max="11568" width="0" style="2" hidden="1" customWidth="1"/>
    <col min="11569" max="11569" width="5.140625" style="2" bestFit="1" customWidth="1"/>
    <col min="11570" max="11777" width="11.42578125" style="2"/>
    <col min="11778" max="11778" width="9.28515625" style="2" bestFit="1" customWidth="1"/>
    <col min="11779" max="11779" width="5.140625" style="2" bestFit="1" customWidth="1"/>
    <col min="11780" max="11780" width="16.42578125" style="2" bestFit="1" customWidth="1"/>
    <col min="11781" max="11781" width="15.28515625" style="2" bestFit="1" customWidth="1"/>
    <col min="11782" max="11784" width="3.85546875" style="2" bestFit="1" customWidth="1"/>
    <col min="11785" max="11785" width="3.28515625" style="2" bestFit="1" customWidth="1"/>
    <col min="11786" max="11787" width="5.85546875" style="2" bestFit="1" customWidth="1"/>
    <col min="11788" max="11788" width="27.7109375" style="2" bestFit="1" customWidth="1"/>
    <col min="11789" max="11812" width="4.140625" style="2" bestFit="1" customWidth="1"/>
    <col min="11813" max="11824" width="0" style="2" hidden="1" customWidth="1"/>
    <col min="11825" max="11825" width="5.140625" style="2" bestFit="1" customWidth="1"/>
    <col min="11826" max="12033" width="11.42578125" style="2"/>
    <col min="12034" max="12034" width="9.28515625" style="2" bestFit="1" customWidth="1"/>
    <col min="12035" max="12035" width="5.140625" style="2" bestFit="1" customWidth="1"/>
    <col min="12036" max="12036" width="16.42578125" style="2" bestFit="1" customWidth="1"/>
    <col min="12037" max="12037" width="15.28515625" style="2" bestFit="1" customWidth="1"/>
    <col min="12038" max="12040" width="3.85546875" style="2" bestFit="1" customWidth="1"/>
    <col min="12041" max="12041" width="3.28515625" style="2" bestFit="1" customWidth="1"/>
    <col min="12042" max="12043" width="5.85546875" style="2" bestFit="1" customWidth="1"/>
    <col min="12044" max="12044" width="27.7109375" style="2" bestFit="1" customWidth="1"/>
    <col min="12045" max="12068" width="4.140625" style="2" bestFit="1" customWidth="1"/>
    <col min="12069" max="12080" width="0" style="2" hidden="1" customWidth="1"/>
    <col min="12081" max="12081" width="5.140625" style="2" bestFit="1" customWidth="1"/>
    <col min="12082" max="12289" width="11.42578125" style="2"/>
    <col min="12290" max="12290" width="9.28515625" style="2" bestFit="1" customWidth="1"/>
    <col min="12291" max="12291" width="5.140625" style="2" bestFit="1" customWidth="1"/>
    <col min="12292" max="12292" width="16.42578125" style="2" bestFit="1" customWidth="1"/>
    <col min="12293" max="12293" width="15.28515625" style="2" bestFit="1" customWidth="1"/>
    <col min="12294" max="12296" width="3.85546875" style="2" bestFit="1" customWidth="1"/>
    <col min="12297" max="12297" width="3.28515625" style="2" bestFit="1" customWidth="1"/>
    <col min="12298" max="12299" width="5.85546875" style="2" bestFit="1" customWidth="1"/>
    <col min="12300" max="12300" width="27.7109375" style="2" bestFit="1" customWidth="1"/>
    <col min="12301" max="12324" width="4.140625" style="2" bestFit="1" customWidth="1"/>
    <col min="12325" max="12336" width="0" style="2" hidden="1" customWidth="1"/>
    <col min="12337" max="12337" width="5.140625" style="2" bestFit="1" customWidth="1"/>
    <col min="12338" max="12545" width="11.42578125" style="2"/>
    <col min="12546" max="12546" width="9.28515625" style="2" bestFit="1" customWidth="1"/>
    <col min="12547" max="12547" width="5.140625" style="2" bestFit="1" customWidth="1"/>
    <col min="12548" max="12548" width="16.42578125" style="2" bestFit="1" customWidth="1"/>
    <col min="12549" max="12549" width="15.28515625" style="2" bestFit="1" customWidth="1"/>
    <col min="12550" max="12552" width="3.85546875" style="2" bestFit="1" customWidth="1"/>
    <col min="12553" max="12553" width="3.28515625" style="2" bestFit="1" customWidth="1"/>
    <col min="12554" max="12555" width="5.85546875" style="2" bestFit="1" customWidth="1"/>
    <col min="12556" max="12556" width="27.7109375" style="2" bestFit="1" customWidth="1"/>
    <col min="12557" max="12580" width="4.140625" style="2" bestFit="1" customWidth="1"/>
    <col min="12581" max="12592" width="0" style="2" hidden="1" customWidth="1"/>
    <col min="12593" max="12593" width="5.140625" style="2" bestFit="1" customWidth="1"/>
    <col min="12594" max="12801" width="11.42578125" style="2"/>
    <col min="12802" max="12802" width="9.28515625" style="2" bestFit="1" customWidth="1"/>
    <col min="12803" max="12803" width="5.140625" style="2" bestFit="1" customWidth="1"/>
    <col min="12804" max="12804" width="16.42578125" style="2" bestFit="1" customWidth="1"/>
    <col min="12805" max="12805" width="15.28515625" style="2" bestFit="1" customWidth="1"/>
    <col min="12806" max="12808" width="3.85546875" style="2" bestFit="1" customWidth="1"/>
    <col min="12809" max="12809" width="3.28515625" style="2" bestFit="1" customWidth="1"/>
    <col min="12810" max="12811" width="5.85546875" style="2" bestFit="1" customWidth="1"/>
    <col min="12812" max="12812" width="27.7109375" style="2" bestFit="1" customWidth="1"/>
    <col min="12813" max="12836" width="4.140625" style="2" bestFit="1" customWidth="1"/>
    <col min="12837" max="12848" width="0" style="2" hidden="1" customWidth="1"/>
    <col min="12849" max="12849" width="5.140625" style="2" bestFit="1" customWidth="1"/>
    <col min="12850" max="13057" width="11.42578125" style="2"/>
    <col min="13058" max="13058" width="9.28515625" style="2" bestFit="1" customWidth="1"/>
    <col min="13059" max="13059" width="5.140625" style="2" bestFit="1" customWidth="1"/>
    <col min="13060" max="13060" width="16.42578125" style="2" bestFit="1" customWidth="1"/>
    <col min="13061" max="13061" width="15.28515625" style="2" bestFit="1" customWidth="1"/>
    <col min="13062" max="13064" width="3.85546875" style="2" bestFit="1" customWidth="1"/>
    <col min="13065" max="13065" width="3.28515625" style="2" bestFit="1" customWidth="1"/>
    <col min="13066" max="13067" width="5.85546875" style="2" bestFit="1" customWidth="1"/>
    <col min="13068" max="13068" width="27.7109375" style="2" bestFit="1" customWidth="1"/>
    <col min="13069" max="13092" width="4.140625" style="2" bestFit="1" customWidth="1"/>
    <col min="13093" max="13104" width="0" style="2" hidden="1" customWidth="1"/>
    <col min="13105" max="13105" width="5.140625" style="2" bestFit="1" customWidth="1"/>
    <col min="13106" max="13313" width="11.42578125" style="2"/>
    <col min="13314" max="13314" width="9.28515625" style="2" bestFit="1" customWidth="1"/>
    <col min="13315" max="13315" width="5.140625" style="2" bestFit="1" customWidth="1"/>
    <col min="13316" max="13316" width="16.42578125" style="2" bestFit="1" customWidth="1"/>
    <col min="13317" max="13317" width="15.28515625" style="2" bestFit="1" customWidth="1"/>
    <col min="13318" max="13320" width="3.85546875" style="2" bestFit="1" customWidth="1"/>
    <col min="13321" max="13321" width="3.28515625" style="2" bestFit="1" customWidth="1"/>
    <col min="13322" max="13323" width="5.85546875" style="2" bestFit="1" customWidth="1"/>
    <col min="13324" max="13324" width="27.7109375" style="2" bestFit="1" customWidth="1"/>
    <col min="13325" max="13348" width="4.140625" style="2" bestFit="1" customWidth="1"/>
    <col min="13349" max="13360" width="0" style="2" hidden="1" customWidth="1"/>
    <col min="13361" max="13361" width="5.140625" style="2" bestFit="1" customWidth="1"/>
    <col min="13362" max="13569" width="11.42578125" style="2"/>
    <col min="13570" max="13570" width="9.28515625" style="2" bestFit="1" customWidth="1"/>
    <col min="13571" max="13571" width="5.140625" style="2" bestFit="1" customWidth="1"/>
    <col min="13572" max="13572" width="16.42578125" style="2" bestFit="1" customWidth="1"/>
    <col min="13573" max="13573" width="15.28515625" style="2" bestFit="1" customWidth="1"/>
    <col min="13574" max="13576" width="3.85546875" style="2" bestFit="1" customWidth="1"/>
    <col min="13577" max="13577" width="3.28515625" style="2" bestFit="1" customWidth="1"/>
    <col min="13578" max="13579" width="5.85546875" style="2" bestFit="1" customWidth="1"/>
    <col min="13580" max="13580" width="27.7109375" style="2" bestFit="1" customWidth="1"/>
    <col min="13581" max="13604" width="4.140625" style="2" bestFit="1" customWidth="1"/>
    <col min="13605" max="13616" width="0" style="2" hidden="1" customWidth="1"/>
    <col min="13617" max="13617" width="5.140625" style="2" bestFit="1" customWidth="1"/>
    <col min="13618" max="13825" width="11.42578125" style="2"/>
    <col min="13826" max="13826" width="9.28515625" style="2" bestFit="1" customWidth="1"/>
    <col min="13827" max="13827" width="5.140625" style="2" bestFit="1" customWidth="1"/>
    <col min="13828" max="13828" width="16.42578125" style="2" bestFit="1" customWidth="1"/>
    <col min="13829" max="13829" width="15.28515625" style="2" bestFit="1" customWidth="1"/>
    <col min="13830" max="13832" width="3.85546875" style="2" bestFit="1" customWidth="1"/>
    <col min="13833" max="13833" width="3.28515625" style="2" bestFit="1" customWidth="1"/>
    <col min="13834" max="13835" width="5.85546875" style="2" bestFit="1" customWidth="1"/>
    <col min="13836" max="13836" width="27.7109375" style="2" bestFit="1" customWidth="1"/>
    <col min="13837" max="13860" width="4.140625" style="2" bestFit="1" customWidth="1"/>
    <col min="13861" max="13872" width="0" style="2" hidden="1" customWidth="1"/>
    <col min="13873" max="13873" width="5.140625" style="2" bestFit="1" customWidth="1"/>
    <col min="13874" max="14081" width="11.42578125" style="2"/>
    <col min="14082" max="14082" width="9.28515625" style="2" bestFit="1" customWidth="1"/>
    <col min="14083" max="14083" width="5.140625" style="2" bestFit="1" customWidth="1"/>
    <col min="14084" max="14084" width="16.42578125" style="2" bestFit="1" customWidth="1"/>
    <col min="14085" max="14085" width="15.28515625" style="2" bestFit="1" customWidth="1"/>
    <col min="14086" max="14088" width="3.85546875" style="2" bestFit="1" customWidth="1"/>
    <col min="14089" max="14089" width="3.28515625" style="2" bestFit="1" customWidth="1"/>
    <col min="14090" max="14091" width="5.85546875" style="2" bestFit="1" customWidth="1"/>
    <col min="14092" max="14092" width="27.7109375" style="2" bestFit="1" customWidth="1"/>
    <col min="14093" max="14116" width="4.140625" style="2" bestFit="1" customWidth="1"/>
    <col min="14117" max="14128" width="0" style="2" hidden="1" customWidth="1"/>
    <col min="14129" max="14129" width="5.140625" style="2" bestFit="1" customWidth="1"/>
    <col min="14130" max="14337" width="11.42578125" style="2"/>
    <col min="14338" max="14338" width="9.28515625" style="2" bestFit="1" customWidth="1"/>
    <col min="14339" max="14339" width="5.140625" style="2" bestFit="1" customWidth="1"/>
    <col min="14340" max="14340" width="16.42578125" style="2" bestFit="1" customWidth="1"/>
    <col min="14341" max="14341" width="15.28515625" style="2" bestFit="1" customWidth="1"/>
    <col min="14342" max="14344" width="3.85546875" style="2" bestFit="1" customWidth="1"/>
    <col min="14345" max="14345" width="3.28515625" style="2" bestFit="1" customWidth="1"/>
    <col min="14346" max="14347" width="5.85546875" style="2" bestFit="1" customWidth="1"/>
    <col min="14348" max="14348" width="27.7109375" style="2" bestFit="1" customWidth="1"/>
    <col min="14349" max="14372" width="4.140625" style="2" bestFit="1" customWidth="1"/>
    <col min="14373" max="14384" width="0" style="2" hidden="1" customWidth="1"/>
    <col min="14385" max="14385" width="5.140625" style="2" bestFit="1" customWidth="1"/>
    <col min="14386" max="14593" width="11.42578125" style="2"/>
    <col min="14594" max="14594" width="9.28515625" style="2" bestFit="1" customWidth="1"/>
    <col min="14595" max="14595" width="5.140625" style="2" bestFit="1" customWidth="1"/>
    <col min="14596" max="14596" width="16.42578125" style="2" bestFit="1" customWidth="1"/>
    <col min="14597" max="14597" width="15.28515625" style="2" bestFit="1" customWidth="1"/>
    <col min="14598" max="14600" width="3.85546875" style="2" bestFit="1" customWidth="1"/>
    <col min="14601" max="14601" width="3.28515625" style="2" bestFit="1" customWidth="1"/>
    <col min="14602" max="14603" width="5.85546875" style="2" bestFit="1" customWidth="1"/>
    <col min="14604" max="14604" width="27.7109375" style="2" bestFit="1" customWidth="1"/>
    <col min="14605" max="14628" width="4.140625" style="2" bestFit="1" customWidth="1"/>
    <col min="14629" max="14640" width="0" style="2" hidden="1" customWidth="1"/>
    <col min="14641" max="14641" width="5.140625" style="2" bestFit="1" customWidth="1"/>
    <col min="14642" max="14849" width="11.42578125" style="2"/>
    <col min="14850" max="14850" width="9.28515625" style="2" bestFit="1" customWidth="1"/>
    <col min="14851" max="14851" width="5.140625" style="2" bestFit="1" customWidth="1"/>
    <col min="14852" max="14852" width="16.42578125" style="2" bestFit="1" customWidth="1"/>
    <col min="14853" max="14853" width="15.28515625" style="2" bestFit="1" customWidth="1"/>
    <col min="14854" max="14856" width="3.85546875" style="2" bestFit="1" customWidth="1"/>
    <col min="14857" max="14857" width="3.28515625" style="2" bestFit="1" customWidth="1"/>
    <col min="14858" max="14859" width="5.85546875" style="2" bestFit="1" customWidth="1"/>
    <col min="14860" max="14860" width="27.7109375" style="2" bestFit="1" customWidth="1"/>
    <col min="14861" max="14884" width="4.140625" style="2" bestFit="1" customWidth="1"/>
    <col min="14885" max="14896" width="0" style="2" hidden="1" customWidth="1"/>
    <col min="14897" max="14897" width="5.140625" style="2" bestFit="1" customWidth="1"/>
    <col min="14898" max="15105" width="11.42578125" style="2"/>
    <col min="15106" max="15106" width="9.28515625" style="2" bestFit="1" customWidth="1"/>
    <col min="15107" max="15107" width="5.140625" style="2" bestFit="1" customWidth="1"/>
    <col min="15108" max="15108" width="16.42578125" style="2" bestFit="1" customWidth="1"/>
    <col min="15109" max="15109" width="15.28515625" style="2" bestFit="1" customWidth="1"/>
    <col min="15110" max="15112" width="3.85546875" style="2" bestFit="1" customWidth="1"/>
    <col min="15113" max="15113" width="3.28515625" style="2" bestFit="1" customWidth="1"/>
    <col min="15114" max="15115" width="5.85546875" style="2" bestFit="1" customWidth="1"/>
    <col min="15116" max="15116" width="27.7109375" style="2" bestFit="1" customWidth="1"/>
    <col min="15117" max="15140" width="4.140625" style="2" bestFit="1" customWidth="1"/>
    <col min="15141" max="15152" width="0" style="2" hidden="1" customWidth="1"/>
    <col min="15153" max="15153" width="5.140625" style="2" bestFit="1" customWidth="1"/>
    <col min="15154" max="15361" width="11.42578125" style="2"/>
    <col min="15362" max="15362" width="9.28515625" style="2" bestFit="1" customWidth="1"/>
    <col min="15363" max="15363" width="5.140625" style="2" bestFit="1" customWidth="1"/>
    <col min="15364" max="15364" width="16.42578125" style="2" bestFit="1" customWidth="1"/>
    <col min="15365" max="15365" width="15.28515625" style="2" bestFit="1" customWidth="1"/>
    <col min="15366" max="15368" width="3.85546875" style="2" bestFit="1" customWidth="1"/>
    <col min="15369" max="15369" width="3.28515625" style="2" bestFit="1" customWidth="1"/>
    <col min="15370" max="15371" width="5.85546875" style="2" bestFit="1" customWidth="1"/>
    <col min="15372" max="15372" width="27.7109375" style="2" bestFit="1" customWidth="1"/>
    <col min="15373" max="15396" width="4.140625" style="2" bestFit="1" customWidth="1"/>
    <col min="15397" max="15408" width="0" style="2" hidden="1" customWidth="1"/>
    <col min="15409" max="15409" width="5.140625" style="2" bestFit="1" customWidth="1"/>
    <col min="15410" max="15617" width="11.42578125" style="2"/>
    <col min="15618" max="15618" width="9.28515625" style="2" bestFit="1" customWidth="1"/>
    <col min="15619" max="15619" width="5.140625" style="2" bestFit="1" customWidth="1"/>
    <col min="15620" max="15620" width="16.42578125" style="2" bestFit="1" customWidth="1"/>
    <col min="15621" max="15621" width="15.28515625" style="2" bestFit="1" customWidth="1"/>
    <col min="15622" max="15624" width="3.85546875" style="2" bestFit="1" customWidth="1"/>
    <col min="15625" max="15625" width="3.28515625" style="2" bestFit="1" customWidth="1"/>
    <col min="15626" max="15627" width="5.85546875" style="2" bestFit="1" customWidth="1"/>
    <col min="15628" max="15628" width="27.7109375" style="2" bestFit="1" customWidth="1"/>
    <col min="15629" max="15652" width="4.140625" style="2" bestFit="1" customWidth="1"/>
    <col min="15653" max="15664" width="0" style="2" hidden="1" customWidth="1"/>
    <col min="15665" max="15665" width="5.140625" style="2" bestFit="1" customWidth="1"/>
    <col min="15666" max="15873" width="11.42578125" style="2"/>
    <col min="15874" max="15874" width="9.28515625" style="2" bestFit="1" customWidth="1"/>
    <col min="15875" max="15875" width="5.140625" style="2" bestFit="1" customWidth="1"/>
    <col min="15876" max="15876" width="16.42578125" style="2" bestFit="1" customWidth="1"/>
    <col min="15877" max="15877" width="15.28515625" style="2" bestFit="1" customWidth="1"/>
    <col min="15878" max="15880" width="3.85546875" style="2" bestFit="1" customWidth="1"/>
    <col min="15881" max="15881" width="3.28515625" style="2" bestFit="1" customWidth="1"/>
    <col min="15882" max="15883" width="5.85546875" style="2" bestFit="1" customWidth="1"/>
    <col min="15884" max="15884" width="27.7109375" style="2" bestFit="1" customWidth="1"/>
    <col min="15885" max="15908" width="4.140625" style="2" bestFit="1" customWidth="1"/>
    <col min="15909" max="15920" width="0" style="2" hidden="1" customWidth="1"/>
    <col min="15921" max="15921" width="5.140625" style="2" bestFit="1" customWidth="1"/>
    <col min="15922" max="16129" width="11.42578125" style="2"/>
    <col min="16130" max="16130" width="9.28515625" style="2" bestFit="1" customWidth="1"/>
    <col min="16131" max="16131" width="5.140625" style="2" bestFit="1" customWidth="1"/>
    <col min="16132" max="16132" width="16.42578125" style="2" bestFit="1" customWidth="1"/>
    <col min="16133" max="16133" width="15.28515625" style="2" bestFit="1" customWidth="1"/>
    <col min="16134" max="16136" width="3.85546875" style="2" bestFit="1" customWidth="1"/>
    <col min="16137" max="16137" width="3.28515625" style="2" bestFit="1" customWidth="1"/>
    <col min="16138" max="16139" width="5.85546875" style="2" bestFit="1" customWidth="1"/>
    <col min="16140" max="16140" width="27.7109375" style="2" bestFit="1" customWidth="1"/>
    <col min="16141" max="16164" width="4.140625" style="2" bestFit="1" customWidth="1"/>
    <col min="16165" max="16176" width="0" style="2" hidden="1" customWidth="1"/>
    <col min="16177" max="16177" width="5.140625" style="2" bestFit="1" customWidth="1"/>
    <col min="16178" max="16384" width="11.42578125" style="2"/>
  </cols>
  <sheetData>
    <row r="1" spans="1:49" ht="255.75" x14ac:dyDescent="0.2">
      <c r="A1" s="6">
        <v>2025</v>
      </c>
      <c r="B1" s="23" t="s">
        <v>182</v>
      </c>
      <c r="C1" s="5" t="s">
        <v>183</v>
      </c>
      <c r="D1" s="6" t="s">
        <v>184</v>
      </c>
      <c r="E1" s="7" t="s">
        <v>185</v>
      </c>
      <c r="F1" s="7" t="s">
        <v>186</v>
      </c>
      <c r="G1" s="7" t="s">
        <v>187</v>
      </c>
      <c r="H1" s="7" t="s">
        <v>188</v>
      </c>
      <c r="I1" s="7" t="s">
        <v>189</v>
      </c>
      <c r="J1" s="7" t="s">
        <v>190</v>
      </c>
      <c r="K1" s="12" t="s">
        <v>361</v>
      </c>
      <c r="L1" s="12" t="s">
        <v>362</v>
      </c>
      <c r="M1" s="12" t="s">
        <v>363</v>
      </c>
      <c r="N1" s="34" t="s">
        <v>364</v>
      </c>
      <c r="O1" s="36" t="s">
        <v>367</v>
      </c>
      <c r="P1" s="37" t="s">
        <v>365</v>
      </c>
      <c r="Q1" s="35" t="s">
        <v>366</v>
      </c>
      <c r="R1" s="12" t="s">
        <v>368</v>
      </c>
      <c r="S1" s="32" t="s">
        <v>369</v>
      </c>
      <c r="T1" s="33" t="s">
        <v>370</v>
      </c>
      <c r="U1" s="33" t="s">
        <v>371</v>
      </c>
      <c r="V1" s="12" t="s">
        <v>372</v>
      </c>
      <c r="W1" s="6" t="s">
        <v>191</v>
      </c>
      <c r="X1" s="6" t="s">
        <v>192</v>
      </c>
      <c r="Y1" s="13" t="s">
        <v>485</v>
      </c>
      <c r="Z1" s="13" t="s">
        <v>484</v>
      </c>
      <c r="AA1" s="13" t="s">
        <v>373</v>
      </c>
      <c r="AB1" s="70" t="s">
        <v>374</v>
      </c>
      <c r="AC1" s="14" t="s">
        <v>375</v>
      </c>
      <c r="AD1" s="38" t="s">
        <v>376</v>
      </c>
      <c r="AE1" s="40" t="s">
        <v>377</v>
      </c>
      <c r="AF1" s="39" t="s">
        <v>378</v>
      </c>
      <c r="AG1" s="31" t="s">
        <v>379</v>
      </c>
      <c r="AH1" s="14" t="s">
        <v>380</v>
      </c>
      <c r="AI1" s="14" t="s">
        <v>381</v>
      </c>
      <c r="AJ1" s="14" t="s">
        <v>382</v>
      </c>
      <c r="AK1" s="78" t="s">
        <v>383</v>
      </c>
      <c r="AL1" s="14" t="s">
        <v>514</v>
      </c>
      <c r="AM1" s="14" t="s">
        <v>384</v>
      </c>
      <c r="AN1" s="14" t="s">
        <v>385</v>
      </c>
      <c r="AO1" s="23" t="s">
        <v>312</v>
      </c>
      <c r="AP1" s="7" t="s">
        <v>311</v>
      </c>
      <c r="AQ1" s="7" t="s">
        <v>488</v>
      </c>
      <c r="AR1" s="7" t="s">
        <v>487</v>
      </c>
      <c r="AS1" s="7" t="s">
        <v>356</v>
      </c>
      <c r="AT1" s="7"/>
      <c r="AU1" s="7"/>
      <c r="AV1" s="7"/>
      <c r="AW1" s="6"/>
    </row>
    <row r="2" spans="1:49" ht="15" x14ac:dyDescent="0.2">
      <c r="B2" s="62">
        <v>1</v>
      </c>
      <c r="C2" s="1" t="s">
        <v>198</v>
      </c>
      <c r="D2" s="22" t="s">
        <v>70</v>
      </c>
      <c r="E2" s="8">
        <v>1</v>
      </c>
      <c r="F2" s="8"/>
      <c r="G2" s="8">
        <v>1</v>
      </c>
      <c r="H2" s="8" t="s">
        <v>210</v>
      </c>
      <c r="I2" s="8" t="s">
        <v>205</v>
      </c>
      <c r="J2" s="3" t="s">
        <v>0</v>
      </c>
      <c r="K2" s="55">
        <v>92</v>
      </c>
      <c r="L2" s="55">
        <v>88</v>
      </c>
      <c r="M2" s="55">
        <v>90</v>
      </c>
      <c r="N2" s="55">
        <v>92</v>
      </c>
      <c r="O2" s="58">
        <v>88</v>
      </c>
      <c r="P2" s="81">
        <v>84</v>
      </c>
      <c r="Q2" s="64">
        <v>10</v>
      </c>
      <c r="R2" s="63">
        <v>84</v>
      </c>
      <c r="S2" s="69">
        <v>10</v>
      </c>
      <c r="T2" s="69">
        <v>10</v>
      </c>
      <c r="U2" s="69">
        <v>10</v>
      </c>
      <c r="V2" s="82">
        <v>95</v>
      </c>
      <c r="W2" s="79">
        <f t="shared" ref="W2:W28" si="0">SUM(K2:V2)-(Q2+S2+T2+U2)</f>
        <v>713</v>
      </c>
      <c r="X2" s="57">
        <f>SUM(K2:V2)-(SMALL(K2:V2,1)+(SMALL(K2:V2,2)+SMALL(K2:V2,3)+SMALL(K2:V2,4)+SMALL(K2:V2,5)+SMALL(K2:V2,6)))</f>
        <v>545</v>
      </c>
      <c r="Y2" s="73">
        <v>90</v>
      </c>
      <c r="Z2" s="4">
        <v>95</v>
      </c>
      <c r="AA2" s="73">
        <v>92</v>
      </c>
      <c r="AB2" s="4">
        <v>0</v>
      </c>
      <c r="AC2" s="4">
        <v>92</v>
      </c>
      <c r="AD2" s="73">
        <v>87</v>
      </c>
      <c r="AE2" s="26">
        <v>95</v>
      </c>
      <c r="AF2" s="4">
        <v>0</v>
      </c>
      <c r="AG2" s="69">
        <v>10</v>
      </c>
      <c r="AH2" s="73">
        <v>89</v>
      </c>
      <c r="AI2" s="4">
        <v>95</v>
      </c>
      <c r="AJ2" s="4">
        <v>100</v>
      </c>
      <c r="AK2" s="4">
        <v>0</v>
      </c>
      <c r="AL2" s="4">
        <v>95</v>
      </c>
      <c r="AM2" s="4">
        <v>0</v>
      </c>
      <c r="AN2" s="4">
        <v>0</v>
      </c>
      <c r="AO2" s="55">
        <f t="shared" ref="AO2:AO33" si="1">SUM(Y2:AN2)-AG2</f>
        <v>930</v>
      </c>
      <c r="AP2" s="57">
        <f>SUM(Y2:AN2)-(SMALL(Y2:AN2,1)+SMALL(Y2:AN2,2)+SMALL(Y2:AN2,3)+SMALL(Y2:AN2,4)+SMALL(Y2:AN2,5)+SMALL(Y2:AN2,6)+SMALL(Y2:AN2,7)+SMALL(Y2:AN2,8)+SMALL(Y2:AN2,9)+SMALL(Y2:AN2,10))</f>
        <v>572</v>
      </c>
      <c r="AQ2" s="65">
        <f>X2+AP2</f>
        <v>1117</v>
      </c>
      <c r="AR2" s="4">
        <f t="shared" ref="AR2:AR33" si="2">Q2+S2+T2+U2+AG2</f>
        <v>50</v>
      </c>
      <c r="AT2" s="4">
        <v>0</v>
      </c>
      <c r="AU2" s="4">
        <v>0</v>
      </c>
      <c r="AV2" s="4">
        <v>0</v>
      </c>
      <c r="AW2" s="4">
        <v>0</v>
      </c>
    </row>
    <row r="3" spans="1:49" ht="15" x14ac:dyDescent="0.2">
      <c r="B3" s="50">
        <v>1</v>
      </c>
      <c r="C3" s="3" t="s">
        <v>90</v>
      </c>
      <c r="D3" s="3" t="s">
        <v>200</v>
      </c>
      <c r="E3" s="8">
        <v>2</v>
      </c>
      <c r="F3" s="8"/>
      <c r="G3" s="8">
        <v>2</v>
      </c>
      <c r="H3" s="8" t="s">
        <v>207</v>
      </c>
      <c r="I3" s="8" t="s">
        <v>204</v>
      </c>
      <c r="J3" s="4" t="s">
        <v>80</v>
      </c>
      <c r="K3" s="55">
        <v>82</v>
      </c>
      <c r="L3" s="55">
        <v>83</v>
      </c>
      <c r="M3" s="55">
        <v>72</v>
      </c>
      <c r="N3" s="56">
        <v>0</v>
      </c>
      <c r="O3" s="60">
        <v>0</v>
      </c>
      <c r="P3" s="55">
        <v>87</v>
      </c>
      <c r="Q3" s="64">
        <v>10</v>
      </c>
      <c r="R3" s="55">
        <v>77</v>
      </c>
      <c r="S3" s="53">
        <v>0</v>
      </c>
      <c r="T3" s="69">
        <v>10</v>
      </c>
      <c r="U3" s="88">
        <v>0</v>
      </c>
      <c r="V3" s="82">
        <v>87</v>
      </c>
      <c r="W3" s="79">
        <f t="shared" si="0"/>
        <v>488</v>
      </c>
      <c r="X3" s="57">
        <f>SUM(K3:V3)-(SMALL(K3:V3,1)+(SMALL(K3:V3,2)+SMALL(K3:V3,3)+SMALL(K3:V3,4)+SMALL(K3:V3,5)+SMALL(K3:V3,6)))</f>
        <v>488</v>
      </c>
      <c r="Y3" s="4">
        <v>87</v>
      </c>
      <c r="Z3" s="4">
        <v>90</v>
      </c>
      <c r="AA3" s="4">
        <v>89</v>
      </c>
      <c r="AB3" s="4">
        <v>0</v>
      </c>
      <c r="AC3" s="4">
        <v>0</v>
      </c>
      <c r="AD3" s="4">
        <v>89</v>
      </c>
      <c r="AE3" s="4">
        <v>85</v>
      </c>
      <c r="AF3" s="4">
        <v>0</v>
      </c>
      <c r="AG3" s="69">
        <v>10</v>
      </c>
      <c r="AH3" s="73">
        <v>75</v>
      </c>
      <c r="AI3" s="4">
        <v>0</v>
      </c>
      <c r="AJ3" s="4">
        <v>0</v>
      </c>
      <c r="AK3" s="4">
        <v>0</v>
      </c>
      <c r="AL3" s="4">
        <v>88</v>
      </c>
      <c r="AM3" s="4">
        <v>0</v>
      </c>
      <c r="AN3" s="4">
        <v>0</v>
      </c>
      <c r="AO3" s="55">
        <f t="shared" si="1"/>
        <v>603</v>
      </c>
      <c r="AP3" s="57">
        <f>SUM(Y3:AN3)-(SMALL(Y3:AN3,1)+SMALL(Y3:AN3,2)+SMALL(Y3:AN3,3)+SMALL(Y3:AN3,4)+SMALL(Y3:AN3,5)+SMALL(Y3:AN3,6)+SMALL(Y3:AN3,7)+SMALL(Y3:AN3,8)+SMALL(Y3:AN3,9)+SMALL(Y3:AN3,10))</f>
        <v>528</v>
      </c>
      <c r="AQ3" s="65">
        <f>X3+AP3</f>
        <v>1016</v>
      </c>
      <c r="AR3" s="4">
        <f t="shared" si="2"/>
        <v>30</v>
      </c>
      <c r="AT3" s="4">
        <v>0</v>
      </c>
      <c r="AU3" s="4">
        <v>0</v>
      </c>
      <c r="AV3" s="4">
        <v>0</v>
      </c>
      <c r="AW3" s="4">
        <v>0</v>
      </c>
    </row>
    <row r="4" spans="1:49" ht="15" x14ac:dyDescent="0.2">
      <c r="B4" s="62">
        <v>2</v>
      </c>
      <c r="C4" s="3" t="s">
        <v>7</v>
      </c>
      <c r="D4" s="3" t="s">
        <v>202</v>
      </c>
      <c r="E4" s="8">
        <v>2</v>
      </c>
      <c r="F4" s="8"/>
      <c r="G4" s="8">
        <v>1</v>
      </c>
      <c r="H4" s="8" t="s">
        <v>209</v>
      </c>
      <c r="I4" s="8" t="s">
        <v>351</v>
      </c>
      <c r="J4" s="8" t="s">
        <v>0</v>
      </c>
      <c r="K4" s="55">
        <v>89</v>
      </c>
      <c r="L4" s="56">
        <v>0</v>
      </c>
      <c r="M4" s="55">
        <v>73</v>
      </c>
      <c r="N4" s="56">
        <v>0</v>
      </c>
      <c r="O4" s="55">
        <v>89</v>
      </c>
      <c r="P4" s="53"/>
      <c r="Q4" s="53">
        <v>0</v>
      </c>
      <c r="R4" s="55">
        <v>95</v>
      </c>
      <c r="S4" s="69">
        <v>10</v>
      </c>
      <c r="T4" s="88">
        <v>0</v>
      </c>
      <c r="U4" s="69">
        <v>10</v>
      </c>
      <c r="V4" s="82">
        <v>92</v>
      </c>
      <c r="W4" s="79">
        <f t="shared" si="0"/>
        <v>438</v>
      </c>
      <c r="X4" s="57">
        <f>SUM(K4:V4)-(SMALL(K4:V4,1)+(SMALL(K4:V4,2)+SMALL(K4:V4,3)+SMALL(K4:V4,4)+SMALL(K4:V4,5)+SMALL(K4:V4,6)))</f>
        <v>438</v>
      </c>
      <c r="Y4" s="73">
        <v>88</v>
      </c>
      <c r="Z4" s="4">
        <v>92</v>
      </c>
      <c r="AA4" s="73">
        <v>88</v>
      </c>
      <c r="AB4" s="4">
        <v>0</v>
      </c>
      <c r="AC4" s="4">
        <v>0</v>
      </c>
      <c r="AD4" s="4">
        <v>0</v>
      </c>
      <c r="AE4" s="4">
        <v>90</v>
      </c>
      <c r="AF4" s="4">
        <v>0</v>
      </c>
      <c r="AG4" s="69">
        <v>10</v>
      </c>
      <c r="AH4" s="4">
        <v>90</v>
      </c>
      <c r="AI4" s="4">
        <v>100</v>
      </c>
      <c r="AJ4" s="4">
        <v>95</v>
      </c>
      <c r="AK4" s="4">
        <v>0</v>
      </c>
      <c r="AL4" s="4">
        <v>90</v>
      </c>
      <c r="AM4" s="4">
        <v>0</v>
      </c>
      <c r="AN4" s="4">
        <v>0</v>
      </c>
      <c r="AO4" s="55">
        <f t="shared" si="1"/>
        <v>733</v>
      </c>
      <c r="AP4" s="57">
        <f>SUM(Y4:AN4)-(SMALL(Y4:AN4,1)+SMALL(Y4:AN4,2)+SMALL(Y4:AN4,3)+SMALL(Y4:AN4,4)+SMALL(Y4:AN4,5)+SMALL(Y4:AN4,6)+SMALL(Y4:AN4,7)+SMALL(Y4:AN4,8)+SMALL(Y4:AN4,9)+SMALL(Y4:AN4,10))</f>
        <v>557</v>
      </c>
      <c r="AQ4" s="65">
        <f>X4+AP4</f>
        <v>995</v>
      </c>
      <c r="AR4" s="4">
        <f t="shared" si="2"/>
        <v>30</v>
      </c>
      <c r="AT4" s="4">
        <v>0</v>
      </c>
      <c r="AU4" s="4">
        <v>0</v>
      </c>
      <c r="AV4" s="4">
        <v>0</v>
      </c>
      <c r="AW4" s="4">
        <v>0</v>
      </c>
    </row>
    <row r="5" spans="1:49" ht="15" x14ac:dyDescent="0.2">
      <c r="B5" s="50">
        <v>2</v>
      </c>
      <c r="C5" s="3" t="s">
        <v>71</v>
      </c>
      <c r="D5" s="3" t="s">
        <v>145</v>
      </c>
      <c r="E5" s="8">
        <v>2</v>
      </c>
      <c r="F5" s="8"/>
      <c r="G5" s="8">
        <v>2</v>
      </c>
      <c r="H5" s="8" t="s">
        <v>210</v>
      </c>
      <c r="I5" s="8" t="s">
        <v>205</v>
      </c>
      <c r="J5" s="68" t="s">
        <v>54</v>
      </c>
      <c r="K5" s="55">
        <v>84</v>
      </c>
      <c r="L5" s="55">
        <v>81</v>
      </c>
      <c r="M5" s="55">
        <v>85</v>
      </c>
      <c r="N5" s="56">
        <v>0</v>
      </c>
      <c r="O5" s="55">
        <v>82</v>
      </c>
      <c r="P5" s="53"/>
      <c r="Q5" s="64">
        <v>10</v>
      </c>
      <c r="R5" s="55">
        <v>88</v>
      </c>
      <c r="S5" s="69">
        <v>10</v>
      </c>
      <c r="T5" s="88">
        <v>0</v>
      </c>
      <c r="U5" s="69">
        <v>10</v>
      </c>
      <c r="V5" s="89">
        <v>0</v>
      </c>
      <c r="W5" s="79">
        <f t="shared" si="0"/>
        <v>420</v>
      </c>
      <c r="X5" s="57">
        <f>SUM(K5:V5)-(SMALL(K5:V5,1)+(SMALL(K5:V5,2)+SMALL(K5:V5,3)+SMALL(K5:V5,4)+SMALL(K5:V5,5)+SMALL(K5:V5,6)))</f>
        <v>420</v>
      </c>
      <c r="Y5" s="4">
        <v>83</v>
      </c>
      <c r="Z5" s="4">
        <v>0</v>
      </c>
      <c r="AA5" s="4">
        <v>87</v>
      </c>
      <c r="AB5" s="4">
        <v>0</v>
      </c>
      <c r="AC5" s="4">
        <v>89</v>
      </c>
      <c r="AD5" s="4">
        <v>0</v>
      </c>
      <c r="AE5" s="4">
        <v>89</v>
      </c>
      <c r="AF5" s="4">
        <v>0</v>
      </c>
      <c r="AG5" s="4">
        <v>0</v>
      </c>
      <c r="AH5" s="4">
        <v>87</v>
      </c>
      <c r="AI5" s="4">
        <v>90</v>
      </c>
      <c r="AJ5" s="4">
        <v>0</v>
      </c>
      <c r="AK5" s="4">
        <v>0</v>
      </c>
      <c r="AL5" s="73">
        <v>77</v>
      </c>
      <c r="AM5" s="4">
        <v>0</v>
      </c>
      <c r="AN5" s="4">
        <v>0</v>
      </c>
      <c r="AO5" s="55">
        <f t="shared" si="1"/>
        <v>602</v>
      </c>
      <c r="AP5" s="57">
        <f>SUM(Y5:AN5)-(SMALL(Y5:AN5,1)+SMALL(Y5:AN5,2)+SMALL(Y5:AN5,3)+SMALL(Y5:AN5,4)+SMALL(Y5:AN5,5)+SMALL(Y5:AN5,6)+SMALL(Y5:AN5,7)+SMALL(Y5:AN5,8)+SMALL(Y5:AN5,9)+SMALL(Y5:AN5,10))</f>
        <v>525</v>
      </c>
      <c r="AQ5" s="65">
        <f>X5+AP5</f>
        <v>945</v>
      </c>
      <c r="AR5" s="4">
        <f t="shared" si="2"/>
        <v>30</v>
      </c>
      <c r="AT5" s="4">
        <v>0</v>
      </c>
      <c r="AU5" s="4">
        <v>0</v>
      </c>
      <c r="AV5" s="4">
        <v>0</v>
      </c>
      <c r="AW5" s="4">
        <v>0</v>
      </c>
    </row>
    <row r="6" spans="1:49" ht="15" x14ac:dyDescent="0.2">
      <c r="B6" s="54">
        <v>1</v>
      </c>
      <c r="C6" s="4" t="s">
        <v>30</v>
      </c>
      <c r="D6" s="4" t="s">
        <v>314</v>
      </c>
      <c r="E6" s="8">
        <v>3</v>
      </c>
      <c r="F6" s="8"/>
      <c r="G6" s="8">
        <v>3</v>
      </c>
      <c r="H6" s="4" t="s">
        <v>209</v>
      </c>
      <c r="I6" s="8" t="s">
        <v>351</v>
      </c>
      <c r="J6" s="4" t="s">
        <v>80</v>
      </c>
      <c r="K6" s="55">
        <v>73</v>
      </c>
      <c r="L6" s="55">
        <v>77</v>
      </c>
      <c r="M6" s="55">
        <v>54</v>
      </c>
      <c r="N6" s="56">
        <v>0</v>
      </c>
      <c r="O6" s="60">
        <v>0</v>
      </c>
      <c r="P6" s="55">
        <v>82</v>
      </c>
      <c r="Q6" s="64">
        <v>10</v>
      </c>
      <c r="R6" s="55">
        <v>74</v>
      </c>
      <c r="S6" s="53">
        <v>0</v>
      </c>
      <c r="T6" s="88">
        <v>0</v>
      </c>
      <c r="U6" s="69">
        <v>10</v>
      </c>
      <c r="V6" s="82">
        <v>79</v>
      </c>
      <c r="W6" s="79">
        <f t="shared" si="0"/>
        <v>439</v>
      </c>
      <c r="X6" s="57">
        <f>SUM(K6:V6)-(SMALL(K6:V6,1)+(SMALL(K6:V6,2)+SMALL(K6:V6,3)+SMALL(K6:V6,4)+SMALL(K6:V6,5)+SMALL(K6:V6,6)))</f>
        <v>439</v>
      </c>
      <c r="Y6" s="4">
        <v>81</v>
      </c>
      <c r="Z6" s="4">
        <v>84</v>
      </c>
      <c r="AA6" s="73">
        <v>79</v>
      </c>
      <c r="AB6" s="4">
        <v>0</v>
      </c>
      <c r="AC6" s="4">
        <v>0</v>
      </c>
      <c r="AD6" s="4">
        <v>79</v>
      </c>
      <c r="AE6" s="4">
        <v>0</v>
      </c>
      <c r="AF6" s="4">
        <v>0</v>
      </c>
      <c r="AG6" s="69">
        <v>10</v>
      </c>
      <c r="AH6" s="73">
        <v>72</v>
      </c>
      <c r="AI6" s="4">
        <v>87</v>
      </c>
      <c r="AJ6" s="4">
        <v>90</v>
      </c>
      <c r="AK6" s="4">
        <v>0</v>
      </c>
      <c r="AL6" s="4">
        <v>82</v>
      </c>
      <c r="AM6" s="4">
        <v>0</v>
      </c>
      <c r="AN6" s="4">
        <v>0</v>
      </c>
      <c r="AO6" s="55">
        <f t="shared" si="1"/>
        <v>654</v>
      </c>
      <c r="AP6" s="57">
        <f>SUM(Y6:AN6)-(SMALL(Y6:AN6,1)+SMALL(Y6:AN6,2)+SMALL(Y6:AN6,3)+SMALL(Y6:AN6,4)+SMALL(Y6:AN6,5)+SMALL(Y6:AN6,6)+SMALL(Y6:AN6,7)+SMALL(Y6:AN6,8)+SMALL(Y6:AN6,9)+SMALL(Y6:AN6,10))</f>
        <v>503</v>
      </c>
      <c r="AQ6" s="65">
        <f>X6+AP6</f>
        <v>942</v>
      </c>
      <c r="AR6" s="4">
        <f t="shared" si="2"/>
        <v>30</v>
      </c>
      <c r="AT6" s="4">
        <v>0</v>
      </c>
      <c r="AU6" s="4">
        <v>0</v>
      </c>
      <c r="AV6" s="4">
        <v>0</v>
      </c>
      <c r="AW6" s="4">
        <v>0</v>
      </c>
    </row>
    <row r="7" spans="1:49" ht="15" x14ac:dyDescent="0.2">
      <c r="B7" s="62">
        <v>3</v>
      </c>
      <c r="C7" s="17" t="s">
        <v>467</v>
      </c>
      <c r="D7" s="17" t="s">
        <v>468</v>
      </c>
      <c r="E7" s="8">
        <v>1</v>
      </c>
      <c r="G7" s="4">
        <v>1</v>
      </c>
      <c r="H7" s="8" t="s">
        <v>208</v>
      </c>
      <c r="I7" s="4" t="s">
        <v>206</v>
      </c>
      <c r="J7" s="4" t="s">
        <v>469</v>
      </c>
      <c r="K7" s="56">
        <v>0</v>
      </c>
      <c r="L7" s="56">
        <v>0</v>
      </c>
      <c r="M7" s="56">
        <v>0</v>
      </c>
      <c r="N7" s="55">
        <v>89</v>
      </c>
      <c r="O7" s="55">
        <v>84</v>
      </c>
      <c r="P7" s="55">
        <v>88</v>
      </c>
      <c r="Q7" s="64">
        <v>10</v>
      </c>
      <c r="R7" s="55">
        <v>86</v>
      </c>
      <c r="S7" s="69">
        <v>10</v>
      </c>
      <c r="T7" s="69">
        <v>10</v>
      </c>
      <c r="U7" s="69">
        <v>10</v>
      </c>
      <c r="V7" s="89"/>
      <c r="W7" s="79">
        <f t="shared" si="0"/>
        <v>347</v>
      </c>
      <c r="X7" s="57">
        <v>347</v>
      </c>
      <c r="Y7" s="4">
        <v>92</v>
      </c>
      <c r="Z7" s="4">
        <v>100</v>
      </c>
      <c r="AA7" s="4">
        <v>95</v>
      </c>
      <c r="AD7" s="4">
        <v>95</v>
      </c>
      <c r="AG7" s="69">
        <v>10</v>
      </c>
      <c r="AH7" s="4">
        <v>92</v>
      </c>
      <c r="AL7" s="4">
        <v>92</v>
      </c>
      <c r="AO7" s="55">
        <f t="shared" si="1"/>
        <v>566</v>
      </c>
      <c r="AQ7" s="65">
        <f>X7+AO7</f>
        <v>913</v>
      </c>
      <c r="AR7" s="4">
        <f t="shared" si="2"/>
        <v>50</v>
      </c>
      <c r="AT7" s="4">
        <v>0</v>
      </c>
      <c r="AU7" s="4">
        <v>0</v>
      </c>
      <c r="AV7" s="4">
        <v>0</v>
      </c>
      <c r="AW7" s="4">
        <v>0</v>
      </c>
    </row>
    <row r="8" spans="1:49" ht="15" x14ac:dyDescent="0.2">
      <c r="B8" s="52">
        <v>1</v>
      </c>
      <c r="C8" s="11" t="s">
        <v>31</v>
      </c>
      <c r="D8" s="11" t="s">
        <v>252</v>
      </c>
      <c r="E8" s="8">
        <v>5</v>
      </c>
      <c r="F8" s="8"/>
      <c r="G8" s="8">
        <v>5</v>
      </c>
      <c r="H8" s="8" t="s">
        <v>357</v>
      </c>
      <c r="I8" s="4" t="s">
        <v>358</v>
      </c>
      <c r="J8" s="83" t="s">
        <v>27</v>
      </c>
      <c r="K8" s="55">
        <v>45</v>
      </c>
      <c r="L8" s="55">
        <v>59</v>
      </c>
      <c r="M8" s="63">
        <v>20</v>
      </c>
      <c r="N8" s="55">
        <v>58</v>
      </c>
      <c r="O8" s="55">
        <v>36</v>
      </c>
      <c r="P8" s="55">
        <v>66</v>
      </c>
      <c r="Q8" s="53">
        <v>0</v>
      </c>
      <c r="R8" s="53">
        <v>0</v>
      </c>
      <c r="S8" s="53">
        <v>0</v>
      </c>
      <c r="T8" s="69">
        <v>10</v>
      </c>
      <c r="U8" s="69">
        <v>10</v>
      </c>
      <c r="V8" s="82">
        <v>58</v>
      </c>
      <c r="W8" s="79">
        <f t="shared" si="0"/>
        <v>342</v>
      </c>
      <c r="X8" s="57">
        <f>SUM(K8:V8)-(SMALL(K8:V8,1)+(SMALL(K8:V8,2)+SMALL(K8:V8,3)+SMALL(K8:V8,4)+SMALL(K8:V8,5)+SMALL(K8:V8,6)))</f>
        <v>322</v>
      </c>
      <c r="Y8" s="73">
        <v>58</v>
      </c>
      <c r="Z8" s="73">
        <v>64</v>
      </c>
      <c r="AA8" s="73">
        <v>58</v>
      </c>
      <c r="AB8" s="4">
        <v>0</v>
      </c>
      <c r="AC8" s="4">
        <v>82</v>
      </c>
      <c r="AD8" s="4">
        <v>69</v>
      </c>
      <c r="AE8" s="4">
        <v>70</v>
      </c>
      <c r="AF8" s="4">
        <v>0</v>
      </c>
      <c r="AG8" s="69">
        <v>10</v>
      </c>
      <c r="AH8" s="73">
        <v>58</v>
      </c>
      <c r="AI8" s="4">
        <v>80</v>
      </c>
      <c r="AJ8" s="4">
        <v>83</v>
      </c>
      <c r="AK8" s="4">
        <v>0</v>
      </c>
      <c r="AL8" s="4">
        <v>66</v>
      </c>
      <c r="AM8" s="4">
        <v>0</v>
      </c>
      <c r="AN8" s="4">
        <v>0</v>
      </c>
      <c r="AO8" s="55">
        <f t="shared" si="1"/>
        <v>688</v>
      </c>
      <c r="AP8" s="57">
        <f>SUM(Y8:AN8)-(SMALL(Y8:AN8,1)+SMALL(Y8:AN8,2)+SMALL(Y8:AN8,3)+SMALL(Y8:AN8,4)+SMALL(Y8:AN8,5)+SMALL(Y8:AN8,6)+SMALL(Y8:AN8,7)+SMALL(Y8:AN8,8)+SMALL(Y8:AN8,9)+SMALL(Y8:AN8,10))</f>
        <v>450</v>
      </c>
      <c r="AQ8" s="65">
        <f>X8+AP8</f>
        <v>772</v>
      </c>
      <c r="AR8" s="4">
        <f t="shared" si="2"/>
        <v>30</v>
      </c>
    </row>
    <row r="9" spans="1:49" ht="15" x14ac:dyDescent="0.2">
      <c r="B9" s="54">
        <v>2</v>
      </c>
      <c r="C9" s="4" t="s">
        <v>421</v>
      </c>
      <c r="D9" s="4" t="s">
        <v>422</v>
      </c>
      <c r="E9" s="8">
        <v>3</v>
      </c>
      <c r="G9" s="4">
        <v>3</v>
      </c>
      <c r="H9" s="4" t="s">
        <v>209</v>
      </c>
      <c r="I9" s="4" t="s">
        <v>351</v>
      </c>
      <c r="J9" s="4" t="s">
        <v>54</v>
      </c>
      <c r="K9" s="55">
        <v>69</v>
      </c>
      <c r="L9" s="55">
        <v>80</v>
      </c>
      <c r="M9" s="56">
        <v>0</v>
      </c>
      <c r="N9" s="56">
        <v>0</v>
      </c>
      <c r="O9" s="55">
        <v>10</v>
      </c>
      <c r="P9" s="53"/>
      <c r="Q9" s="53">
        <v>0</v>
      </c>
      <c r="R9" s="55">
        <v>71</v>
      </c>
      <c r="S9" s="69">
        <v>10</v>
      </c>
      <c r="T9" s="88">
        <v>0</v>
      </c>
      <c r="U9" s="88">
        <v>0</v>
      </c>
      <c r="V9" s="82">
        <v>74</v>
      </c>
      <c r="W9" s="79">
        <f t="shared" si="0"/>
        <v>304</v>
      </c>
      <c r="X9" s="57">
        <f>SUM(K9:V9)-(SMALL(K9:V9,1)+(SMALL(K9:V9,2)+SMALL(K9:V9,3)+SMALL(K9:V9,4)+SMALL(K9:V9,5)+SMALL(K9:V9,6)))</f>
        <v>304</v>
      </c>
      <c r="AA9" s="4">
        <v>67</v>
      </c>
      <c r="AE9" s="4">
        <v>77</v>
      </c>
      <c r="AH9" s="4">
        <v>74</v>
      </c>
      <c r="AI9" s="4">
        <v>83</v>
      </c>
      <c r="AJ9" s="4">
        <v>87</v>
      </c>
      <c r="AL9" s="4">
        <v>71</v>
      </c>
      <c r="AO9" s="55">
        <f t="shared" si="1"/>
        <v>459</v>
      </c>
      <c r="AP9" s="4">
        <v>0</v>
      </c>
      <c r="AQ9" s="65">
        <f>X9+AO9</f>
        <v>763</v>
      </c>
      <c r="AR9" s="4">
        <f t="shared" si="2"/>
        <v>10</v>
      </c>
    </row>
    <row r="10" spans="1:49" ht="15" x14ac:dyDescent="0.2">
      <c r="B10" s="54">
        <v>3</v>
      </c>
      <c r="C10" s="3" t="s">
        <v>84</v>
      </c>
      <c r="D10" s="3" t="s">
        <v>229</v>
      </c>
      <c r="E10" s="8">
        <v>3</v>
      </c>
      <c r="F10" s="8"/>
      <c r="G10" s="8">
        <v>3</v>
      </c>
      <c r="H10" s="8" t="s">
        <v>230</v>
      </c>
      <c r="I10" s="8" t="s">
        <v>214</v>
      </c>
      <c r="J10" s="4" t="s">
        <v>80</v>
      </c>
      <c r="K10" s="55">
        <v>64</v>
      </c>
      <c r="L10" s="56">
        <v>0</v>
      </c>
      <c r="M10" s="55">
        <v>46</v>
      </c>
      <c r="N10" s="56"/>
      <c r="O10" s="60"/>
      <c r="P10" s="53">
        <v>0</v>
      </c>
      <c r="Q10" s="64">
        <v>10</v>
      </c>
      <c r="R10" s="55">
        <v>76</v>
      </c>
      <c r="S10" s="69">
        <v>10</v>
      </c>
      <c r="T10" s="69">
        <v>0</v>
      </c>
      <c r="U10" s="69">
        <v>10</v>
      </c>
      <c r="V10" s="82">
        <v>77</v>
      </c>
      <c r="W10" s="79">
        <f t="shared" si="0"/>
        <v>263</v>
      </c>
      <c r="X10" s="57">
        <f>SUM(K10:V10)-(SMALL(K10:V10,1)+(SMALL(K10:V10,2)+SMALL(K10:V10,3)+SMALL(K10:V10,4)+SMALL(K10:V10,5)+SMALL(K10:V10,6)))</f>
        <v>263</v>
      </c>
      <c r="Y10" s="4">
        <v>74</v>
      </c>
      <c r="Z10" s="4">
        <v>79</v>
      </c>
      <c r="AA10" s="4">
        <v>77</v>
      </c>
      <c r="AB10" s="4">
        <v>0</v>
      </c>
      <c r="AC10" s="4">
        <v>0</v>
      </c>
      <c r="AD10" s="4">
        <v>78</v>
      </c>
      <c r="AE10" s="73">
        <v>71</v>
      </c>
      <c r="AF10" s="4">
        <v>0</v>
      </c>
      <c r="AH10" s="4">
        <v>80</v>
      </c>
      <c r="AI10" s="4">
        <v>0</v>
      </c>
      <c r="AJ10" s="4">
        <v>0</v>
      </c>
      <c r="AK10" s="4">
        <v>0</v>
      </c>
      <c r="AL10" s="4">
        <v>81</v>
      </c>
      <c r="AM10" s="4">
        <v>0</v>
      </c>
      <c r="AN10" s="4">
        <v>0</v>
      </c>
      <c r="AO10" s="55">
        <f t="shared" si="1"/>
        <v>540</v>
      </c>
      <c r="AP10" s="57">
        <f>SUM(Y10:AN10)-(SMALL(Y10:AN10,1)+SMALL(Y10:AN10,2)+SMALL(Y10:AN10,3)+SMALL(Y10:AN10,4)+SMALL(Y10:AN10,5)+SMALL(Y10:AN10,6)+SMALL(Y10:AN10,7)+SMALL(Y10:AN10,8)+SMALL(Y10:AN10,9))</f>
        <v>469</v>
      </c>
      <c r="AQ10" s="65">
        <f>X10+AP10</f>
        <v>732</v>
      </c>
      <c r="AR10" s="4">
        <f t="shared" si="2"/>
        <v>30</v>
      </c>
      <c r="AT10" s="4">
        <v>0</v>
      </c>
      <c r="AU10" s="4">
        <v>0</v>
      </c>
      <c r="AV10" s="4">
        <v>0</v>
      </c>
      <c r="AW10" s="4">
        <v>0</v>
      </c>
    </row>
    <row r="11" spans="1:49" ht="15" x14ac:dyDescent="0.2">
      <c r="C11" s="3" t="s">
        <v>65</v>
      </c>
      <c r="D11" s="3" t="s">
        <v>231</v>
      </c>
      <c r="E11" s="8">
        <v>3</v>
      </c>
      <c r="F11" s="8"/>
      <c r="G11" s="8">
        <v>3</v>
      </c>
      <c r="H11" s="8" t="s">
        <v>209</v>
      </c>
      <c r="I11" s="8" t="s">
        <v>351</v>
      </c>
      <c r="J11" s="4" t="s">
        <v>54</v>
      </c>
      <c r="K11" s="56">
        <v>0</v>
      </c>
      <c r="L11" s="56">
        <v>0</v>
      </c>
      <c r="M11" s="55">
        <v>49</v>
      </c>
      <c r="N11" s="56"/>
      <c r="O11" s="55">
        <v>69</v>
      </c>
      <c r="P11" s="53"/>
      <c r="Q11" s="53"/>
      <c r="R11" s="55">
        <v>72</v>
      </c>
      <c r="S11" s="53">
        <v>0</v>
      </c>
      <c r="T11" s="88">
        <v>0</v>
      </c>
      <c r="U11" s="88">
        <v>0</v>
      </c>
      <c r="V11" s="89">
        <v>0</v>
      </c>
      <c r="W11" s="79">
        <f t="shared" si="0"/>
        <v>190</v>
      </c>
      <c r="X11" s="57">
        <f>SUM(K11:V11)-(SMALL(K11:V11,1)+(SMALL(K11:V11,2)+SMALL(K11:V11,3)+SMALL(K11:V11,4)+SMALL(K11:V11,5)+SMALL(K11:V11,6)))</f>
        <v>190</v>
      </c>
      <c r="Y11" s="4">
        <v>73</v>
      </c>
      <c r="Z11" s="4">
        <v>75</v>
      </c>
      <c r="AA11" s="4">
        <v>0</v>
      </c>
      <c r="AB11" s="4">
        <v>0</v>
      </c>
      <c r="AC11" s="4">
        <v>0</v>
      </c>
      <c r="AD11" s="4">
        <v>75</v>
      </c>
      <c r="AE11" s="4">
        <v>82</v>
      </c>
      <c r="AF11" s="4">
        <v>0</v>
      </c>
      <c r="AG11" s="69">
        <v>10</v>
      </c>
      <c r="AH11" s="73">
        <v>61</v>
      </c>
      <c r="AI11" s="4">
        <v>81</v>
      </c>
      <c r="AJ11" s="4">
        <v>88</v>
      </c>
      <c r="AK11" s="4">
        <v>0</v>
      </c>
      <c r="AL11" s="4">
        <v>0</v>
      </c>
      <c r="AM11" s="4">
        <v>0</v>
      </c>
      <c r="AN11" s="4">
        <v>0</v>
      </c>
      <c r="AO11" s="55">
        <f t="shared" si="1"/>
        <v>535</v>
      </c>
      <c r="AP11" s="57">
        <f>SUM(Y11:AN11)-(SMALL(Y11:AN11,1)+SMALL(Y11:AN11,2)+SMALL(Y11:AN11,3)+SMALL(Y11:AN11,4)+SMALL(Y11:AN11,5)+SMALL(Y11:AN11,6)+SMALL(Y11:AN11,7)+SMALL(Y11:AN11,8)+SMALL(Y11:AN11,9)+SMALL(Y11:AN11,10))</f>
        <v>474</v>
      </c>
      <c r="AQ11" s="65">
        <f>X11+AP11</f>
        <v>664</v>
      </c>
      <c r="AR11" s="4">
        <f t="shared" si="2"/>
        <v>10</v>
      </c>
      <c r="AT11" s="4">
        <v>0</v>
      </c>
      <c r="AU11" s="4">
        <v>0</v>
      </c>
      <c r="AV11" s="4">
        <v>0</v>
      </c>
      <c r="AW11" s="4">
        <v>0</v>
      </c>
    </row>
    <row r="12" spans="1:49" ht="15" x14ac:dyDescent="0.2">
      <c r="B12" s="66">
        <v>1</v>
      </c>
      <c r="C12" s="9" t="s">
        <v>65</v>
      </c>
      <c r="D12" s="9" t="s">
        <v>240</v>
      </c>
      <c r="E12" s="8" t="s">
        <v>289</v>
      </c>
      <c r="F12" s="8"/>
      <c r="G12" s="8" t="s">
        <v>289</v>
      </c>
      <c r="H12" s="4" t="s">
        <v>258</v>
      </c>
      <c r="I12" s="4" t="s">
        <v>239</v>
      </c>
      <c r="J12" s="4" t="s">
        <v>54</v>
      </c>
      <c r="K12" s="56"/>
      <c r="L12" s="55">
        <v>65</v>
      </c>
      <c r="M12" s="55">
        <v>25</v>
      </c>
      <c r="N12" s="55">
        <v>62</v>
      </c>
      <c r="O12" s="60"/>
      <c r="P12" s="53">
        <v>0</v>
      </c>
      <c r="Q12" s="64">
        <v>10</v>
      </c>
      <c r="R12" s="55">
        <v>55</v>
      </c>
      <c r="S12" s="53">
        <v>0</v>
      </c>
      <c r="T12" s="88">
        <v>0</v>
      </c>
      <c r="U12" s="88">
        <v>0</v>
      </c>
      <c r="V12" s="89">
        <v>0</v>
      </c>
      <c r="W12" s="79">
        <f t="shared" si="0"/>
        <v>207</v>
      </c>
      <c r="X12" s="57">
        <f>SUM(K12:V12)-(SMALL(K12:V12,1)+(SMALL(K12:V12,2)+SMALL(K12:V12,3)+SMALL(K12:V12,4)+SMALL(K12:V12,5)+SMALL(K12:V12,6)))</f>
        <v>207</v>
      </c>
      <c r="Y12" s="4">
        <v>59</v>
      </c>
      <c r="Z12" s="4">
        <v>76</v>
      </c>
      <c r="AA12" s="4">
        <v>0</v>
      </c>
      <c r="AB12" s="4">
        <v>0</v>
      </c>
      <c r="AC12" s="4">
        <v>0</v>
      </c>
      <c r="AD12" s="4">
        <v>0</v>
      </c>
      <c r="AE12" s="4">
        <v>76</v>
      </c>
      <c r="AF12" s="4">
        <v>0</v>
      </c>
      <c r="AG12" s="4">
        <v>0</v>
      </c>
      <c r="AH12" s="4">
        <v>68</v>
      </c>
      <c r="AI12" s="4">
        <v>85</v>
      </c>
      <c r="AJ12" s="4">
        <v>85</v>
      </c>
      <c r="AK12" s="4">
        <v>0</v>
      </c>
      <c r="AL12" s="4">
        <v>0</v>
      </c>
      <c r="AM12" s="4">
        <v>0</v>
      </c>
      <c r="AN12" s="4">
        <v>0</v>
      </c>
      <c r="AO12" s="55">
        <f t="shared" si="1"/>
        <v>449</v>
      </c>
      <c r="AQ12" s="65">
        <f t="shared" ref="AQ12:AQ17" si="3">X12+AO12</f>
        <v>656</v>
      </c>
      <c r="AR12" s="4">
        <f t="shared" si="2"/>
        <v>10</v>
      </c>
      <c r="AT12" s="4">
        <v>0</v>
      </c>
      <c r="AU12" s="4">
        <v>0</v>
      </c>
      <c r="AV12" s="4">
        <v>0</v>
      </c>
      <c r="AW12" s="4">
        <v>0</v>
      </c>
    </row>
    <row r="13" spans="1:49" ht="15" x14ac:dyDescent="0.2">
      <c r="B13" s="51">
        <v>1</v>
      </c>
      <c r="C13" s="4" t="s">
        <v>318</v>
      </c>
      <c r="D13" s="4" t="s">
        <v>237</v>
      </c>
      <c r="E13" s="8">
        <v>4</v>
      </c>
      <c r="G13" s="8">
        <v>4</v>
      </c>
      <c r="H13" s="8" t="s">
        <v>230</v>
      </c>
      <c r="I13" s="4" t="s">
        <v>214</v>
      </c>
      <c r="J13" s="4" t="s">
        <v>32</v>
      </c>
      <c r="K13" s="56"/>
      <c r="L13" s="55">
        <v>89</v>
      </c>
      <c r="M13" s="55">
        <v>10</v>
      </c>
      <c r="N13" s="55">
        <v>86</v>
      </c>
      <c r="O13" s="55">
        <v>57</v>
      </c>
      <c r="P13" s="55">
        <v>81</v>
      </c>
      <c r="Q13" s="64">
        <v>10</v>
      </c>
      <c r="R13" s="53">
        <v>0</v>
      </c>
      <c r="S13" s="69">
        <v>10</v>
      </c>
      <c r="T13" s="69">
        <v>10</v>
      </c>
      <c r="U13" s="69">
        <v>10</v>
      </c>
      <c r="V13" s="53"/>
      <c r="W13" s="79">
        <f t="shared" si="0"/>
        <v>323</v>
      </c>
      <c r="X13" s="57">
        <v>323</v>
      </c>
      <c r="Y13" s="4">
        <v>79</v>
      </c>
      <c r="AE13" s="4">
        <v>83</v>
      </c>
      <c r="AH13" s="4">
        <v>78</v>
      </c>
      <c r="AJ13" s="4">
        <v>89</v>
      </c>
      <c r="AO13" s="55">
        <f t="shared" si="1"/>
        <v>329</v>
      </c>
      <c r="AP13" s="4" t="e">
        <f>SUM(Y13:AN13)-(SMALL(Y13:AN13,1)+SMALL(Y13:AN13,2)+SMALL(Y13:AN13,3)+SMALL(Y13:AN13,4)+SMALL(Y13:AN13,5)+SMALL(Y13:AN13,6)+SMALL(Y13:AN13,7)+SMALL(Y13:AN13,8)+SMALL(Y13:AN13,9)+SMALL(Y13:AN13,10)+SMALL(Y13:AN13,11))</f>
        <v>#NUM!</v>
      </c>
      <c r="AQ13" s="65">
        <f t="shared" si="3"/>
        <v>652</v>
      </c>
      <c r="AR13" s="4">
        <f t="shared" si="2"/>
        <v>40</v>
      </c>
      <c r="AT13" s="4">
        <v>0</v>
      </c>
      <c r="AU13" s="4">
        <v>0</v>
      </c>
      <c r="AV13" s="4">
        <v>0</v>
      </c>
      <c r="AW13" s="4">
        <v>0</v>
      </c>
    </row>
    <row r="14" spans="1:49" ht="15" x14ac:dyDescent="0.2">
      <c r="C14" s="3" t="s">
        <v>121</v>
      </c>
      <c r="D14" s="3" t="s">
        <v>120</v>
      </c>
      <c r="E14" s="8">
        <v>3</v>
      </c>
      <c r="F14" s="8"/>
      <c r="G14" s="8">
        <v>3</v>
      </c>
      <c r="H14" s="8" t="s">
        <v>230</v>
      </c>
      <c r="I14" s="4" t="s">
        <v>214</v>
      </c>
      <c r="J14" s="4" t="s">
        <v>103</v>
      </c>
      <c r="K14" s="63">
        <v>10</v>
      </c>
      <c r="L14" s="55">
        <v>78</v>
      </c>
      <c r="M14" s="55">
        <v>59</v>
      </c>
      <c r="N14" s="55">
        <v>69</v>
      </c>
      <c r="O14" s="55">
        <v>73</v>
      </c>
      <c r="P14" s="53">
        <v>0</v>
      </c>
      <c r="Q14" s="53">
        <v>0</v>
      </c>
      <c r="R14" s="55">
        <v>82</v>
      </c>
      <c r="S14" s="69">
        <v>10</v>
      </c>
      <c r="T14" s="69">
        <v>10</v>
      </c>
      <c r="U14" s="69">
        <v>10</v>
      </c>
      <c r="V14" s="82">
        <v>83</v>
      </c>
      <c r="W14" s="79">
        <f t="shared" si="0"/>
        <v>454</v>
      </c>
      <c r="X14" s="57">
        <f>SUM(K14:V14)-(SMALL(K14:V14,1)+(SMALL(K14:V14,2)+SMALL(K14:V14,3)+SMALL(K14:V14,4)+SMALL(K14:V14,5)+SMALL(K14:V14,6)))</f>
        <v>444</v>
      </c>
      <c r="Y14" s="4">
        <v>80</v>
      </c>
      <c r="AA14" s="4">
        <v>76</v>
      </c>
      <c r="AO14" s="55">
        <f t="shared" si="1"/>
        <v>156</v>
      </c>
      <c r="AP14" s="4" t="e">
        <f>SUM(Y14:AN14)-(SMALL(Y14:AN14,1)+SMALL(Y14:AN14,2)+SMALL(Y14:AN14,3)+SMALL(Y14:AN14,4)+SMALL(Y14:AN14,5)+SMALL(Y14:AN14,6)+SMALL(Y14:AN14,7)+SMALL(Y14:AN14,8)+SMALL(Y14:AN14,9)+SMALL(Y14:AN14,10)+SMALL(Y14:AN14,11))</f>
        <v>#NUM!</v>
      </c>
      <c r="AQ14" s="65">
        <f t="shared" si="3"/>
        <v>600</v>
      </c>
      <c r="AR14" s="4">
        <f t="shared" si="2"/>
        <v>30</v>
      </c>
      <c r="AT14" s="4">
        <v>0</v>
      </c>
      <c r="AU14" s="4">
        <v>0</v>
      </c>
      <c r="AV14" s="4">
        <v>0</v>
      </c>
      <c r="AW14" s="4">
        <v>0</v>
      </c>
    </row>
    <row r="15" spans="1:49" ht="15" x14ac:dyDescent="0.2">
      <c r="B15" s="51">
        <v>2</v>
      </c>
      <c r="C15" s="11" t="s">
        <v>141</v>
      </c>
      <c r="D15" s="11" t="s">
        <v>142</v>
      </c>
      <c r="E15" s="8">
        <v>4</v>
      </c>
      <c r="F15" s="8"/>
      <c r="G15" s="8">
        <v>4</v>
      </c>
      <c r="H15" s="8" t="s">
        <v>210</v>
      </c>
      <c r="I15" s="4" t="s">
        <v>205</v>
      </c>
      <c r="J15" s="4" t="s">
        <v>136</v>
      </c>
      <c r="K15" s="55">
        <v>56</v>
      </c>
      <c r="L15" s="56">
        <v>0</v>
      </c>
      <c r="M15" s="55">
        <v>30</v>
      </c>
      <c r="N15" s="56">
        <v>0</v>
      </c>
      <c r="O15" s="55">
        <v>54</v>
      </c>
      <c r="P15" s="53"/>
      <c r="Q15" s="53">
        <v>0</v>
      </c>
      <c r="R15" s="55">
        <v>60</v>
      </c>
      <c r="S15" s="53">
        <v>0</v>
      </c>
      <c r="T15" s="88">
        <v>0</v>
      </c>
      <c r="U15" s="88">
        <v>0</v>
      </c>
      <c r="V15" s="82">
        <v>66</v>
      </c>
      <c r="W15" s="79">
        <f t="shared" si="0"/>
        <v>266</v>
      </c>
      <c r="X15" s="57">
        <f>SUM(K15:V15)-(SMALL(K15:V15,1)+(SMALL(K15:V15,2)+SMALL(K15:V15,3)+SMALL(K15:V15,4)+SMALL(K15:V15,5)+SMALL(K15:V15,6)))</f>
        <v>266</v>
      </c>
      <c r="AA15" s="4">
        <v>69</v>
      </c>
      <c r="AE15" s="4">
        <v>81</v>
      </c>
      <c r="AH15" s="4">
        <v>81</v>
      </c>
      <c r="AL15" s="4">
        <v>80</v>
      </c>
      <c r="AO15" s="55">
        <f t="shared" si="1"/>
        <v>311</v>
      </c>
      <c r="AP15" s="4">
        <v>0</v>
      </c>
      <c r="AQ15" s="65">
        <f t="shared" si="3"/>
        <v>577</v>
      </c>
      <c r="AR15" s="4">
        <f t="shared" si="2"/>
        <v>0</v>
      </c>
      <c r="AT15" s="4">
        <v>0</v>
      </c>
      <c r="AU15" s="4">
        <v>0</v>
      </c>
      <c r="AV15" s="4">
        <v>0</v>
      </c>
      <c r="AW15" s="4">
        <v>0</v>
      </c>
    </row>
    <row r="16" spans="1:49" ht="15" x14ac:dyDescent="0.2">
      <c r="B16" s="52">
        <v>2</v>
      </c>
      <c r="C16" s="11" t="s">
        <v>106</v>
      </c>
      <c r="D16" s="11" t="s">
        <v>156</v>
      </c>
      <c r="E16" s="8">
        <v>5</v>
      </c>
      <c r="F16" s="8"/>
      <c r="G16" s="8">
        <v>5</v>
      </c>
      <c r="H16" s="8" t="s">
        <v>230</v>
      </c>
      <c r="I16" s="8" t="s">
        <v>214</v>
      </c>
      <c r="J16" s="86" t="s">
        <v>469</v>
      </c>
      <c r="K16" s="56">
        <v>0</v>
      </c>
      <c r="L16" s="56">
        <v>0</v>
      </c>
      <c r="M16" s="56"/>
      <c r="N16" s="55">
        <v>61</v>
      </c>
      <c r="O16" s="55">
        <v>38</v>
      </c>
      <c r="P16" s="55">
        <v>69</v>
      </c>
      <c r="Q16" s="64">
        <v>10</v>
      </c>
      <c r="R16" s="55">
        <v>54</v>
      </c>
      <c r="S16" s="69">
        <v>10</v>
      </c>
      <c r="T16" s="88">
        <v>0</v>
      </c>
      <c r="U16" s="88">
        <v>0</v>
      </c>
      <c r="V16" s="89">
        <v>0</v>
      </c>
      <c r="W16" s="79">
        <f t="shared" si="0"/>
        <v>222</v>
      </c>
      <c r="X16" s="57">
        <v>222</v>
      </c>
      <c r="Z16" s="4">
        <v>63</v>
      </c>
      <c r="AA16" s="4">
        <v>56</v>
      </c>
      <c r="AD16" s="4">
        <v>67</v>
      </c>
      <c r="AE16" s="4">
        <v>34</v>
      </c>
      <c r="AH16" s="4">
        <v>51</v>
      </c>
      <c r="AI16" s="4">
        <v>79</v>
      </c>
      <c r="AO16" s="55">
        <f t="shared" si="1"/>
        <v>350</v>
      </c>
      <c r="AP16" s="4" t="e">
        <f>SUM(Y16:AN16)-(SMALL(Y16:AN16,1)+SMALL(Y16:AN16,2)+SMALL(Y16:AN16,3)+SMALL(Y16:AN16,4)+SMALL(Y16:AN16,5)+SMALL(Y16:AN16,6)+SMALL(Y16:AN16,7)+SMALL(Y16:AN16,8)+SMALL(Y16:AN16,9)+SMALL(Y16:AN16,10)+SMALL(Y16:AN16,11))</f>
        <v>#NUM!</v>
      </c>
      <c r="AQ16" s="65">
        <f t="shared" si="3"/>
        <v>572</v>
      </c>
      <c r="AR16" s="4">
        <f t="shared" si="2"/>
        <v>20</v>
      </c>
    </row>
    <row r="17" spans="2:49" ht="15" x14ac:dyDescent="0.2">
      <c r="B17" s="51">
        <v>3</v>
      </c>
      <c r="C17" s="80" t="s">
        <v>35</v>
      </c>
      <c r="D17" s="80" t="s">
        <v>161</v>
      </c>
      <c r="E17" s="8">
        <v>4</v>
      </c>
      <c r="F17" s="8"/>
      <c r="G17" s="8">
        <v>4</v>
      </c>
      <c r="H17" s="24" t="s">
        <v>230</v>
      </c>
      <c r="I17" s="25" t="s">
        <v>214</v>
      </c>
      <c r="J17" s="11" t="s">
        <v>32</v>
      </c>
      <c r="K17" s="56"/>
      <c r="L17" s="55">
        <v>75</v>
      </c>
      <c r="M17" s="56">
        <v>0</v>
      </c>
      <c r="N17" s="55">
        <v>75</v>
      </c>
      <c r="O17" s="61"/>
      <c r="P17" s="55">
        <v>77</v>
      </c>
      <c r="Q17" s="64">
        <v>10</v>
      </c>
      <c r="R17" s="53">
        <v>0</v>
      </c>
      <c r="S17" s="53">
        <v>0</v>
      </c>
      <c r="T17" s="88">
        <v>0</v>
      </c>
      <c r="U17" s="88">
        <v>0</v>
      </c>
      <c r="V17" s="82">
        <v>64</v>
      </c>
      <c r="W17" s="79">
        <f t="shared" si="0"/>
        <v>291</v>
      </c>
      <c r="X17" s="57">
        <f t="shared" ref="X17:X28" si="4">SUM(K17:V17)-(SMALL(K17:V17,1)+(SMALL(K17:V17,2)+SMALL(K17:V17,3)+SMALL(K17:V17,4)+SMALL(K17:V17,5)+SMALL(K17:V17,6)))</f>
        <v>291</v>
      </c>
      <c r="Z17" s="4">
        <v>73</v>
      </c>
      <c r="AA17" s="4">
        <v>62</v>
      </c>
      <c r="AE17" s="4">
        <v>79</v>
      </c>
      <c r="AH17" s="4">
        <v>57</v>
      </c>
      <c r="AO17" s="55">
        <f t="shared" si="1"/>
        <v>271</v>
      </c>
      <c r="AP17" s="4" t="e">
        <f>SUM(Y17:AN17)-(SMALL(Y17:AN17,1)+SMALL(Y17:AN17,2)+SMALL(Y17:AN17,3)+SMALL(Y17:AN17,4)+SMALL(Y17:AN17,5)+SMALL(Y17:AN17,6)+SMALL(Y17:AN17,7)+SMALL(Y17:AN17,8)+SMALL(Y17:AN17,9)+SMALL(Y17:AN17,10)+SMALL(Y17:AN17,11))</f>
        <v>#NUM!</v>
      </c>
      <c r="AQ17" s="65">
        <f t="shared" si="3"/>
        <v>562</v>
      </c>
      <c r="AR17" s="4">
        <f t="shared" si="2"/>
        <v>10</v>
      </c>
      <c r="AS17" s="25"/>
      <c r="AT17" s="25">
        <v>0</v>
      </c>
      <c r="AU17" s="25">
        <v>0</v>
      </c>
      <c r="AV17" s="25">
        <v>0</v>
      </c>
      <c r="AW17" s="25">
        <v>0</v>
      </c>
    </row>
    <row r="18" spans="2:49" ht="15" x14ac:dyDescent="0.2">
      <c r="C18" s="21" t="s">
        <v>92</v>
      </c>
      <c r="D18" s="21" t="s">
        <v>244</v>
      </c>
      <c r="E18" s="8">
        <v>4</v>
      </c>
      <c r="F18" s="8"/>
      <c r="G18" s="8">
        <v>4</v>
      </c>
      <c r="H18" s="4" t="s">
        <v>230</v>
      </c>
      <c r="I18" s="4" t="s">
        <v>214</v>
      </c>
      <c r="J18" s="4" t="s">
        <v>80</v>
      </c>
      <c r="K18" s="56">
        <v>0</v>
      </c>
      <c r="L18" s="55">
        <v>70</v>
      </c>
      <c r="M18" s="56"/>
      <c r="N18" s="55">
        <v>64</v>
      </c>
      <c r="O18" s="60"/>
      <c r="P18" s="53">
        <v>0</v>
      </c>
      <c r="Q18" s="53">
        <v>0</v>
      </c>
      <c r="R18" s="53">
        <v>0</v>
      </c>
      <c r="S18" s="53">
        <v>0</v>
      </c>
      <c r="T18" s="88">
        <v>0</v>
      </c>
      <c r="U18" s="88">
        <v>0</v>
      </c>
      <c r="V18" s="89">
        <v>0</v>
      </c>
      <c r="W18" s="79">
        <f t="shared" si="0"/>
        <v>134</v>
      </c>
      <c r="X18" s="57">
        <f t="shared" si="4"/>
        <v>134</v>
      </c>
      <c r="Y18" s="4">
        <v>63</v>
      </c>
      <c r="Z18" s="4">
        <v>0</v>
      </c>
      <c r="AA18" s="4">
        <v>59</v>
      </c>
      <c r="AB18" s="4">
        <v>0</v>
      </c>
      <c r="AC18" s="4">
        <v>0</v>
      </c>
      <c r="AD18" s="4">
        <v>68</v>
      </c>
      <c r="AE18" s="4">
        <v>68</v>
      </c>
      <c r="AF18" s="4">
        <v>0</v>
      </c>
      <c r="AG18" s="4">
        <v>0</v>
      </c>
      <c r="AH18" s="73">
        <v>53</v>
      </c>
      <c r="AI18" s="4">
        <v>0</v>
      </c>
      <c r="AJ18" s="4">
        <v>84</v>
      </c>
      <c r="AK18" s="4">
        <v>0</v>
      </c>
      <c r="AL18" s="4">
        <v>73</v>
      </c>
      <c r="AM18" s="4">
        <v>0</v>
      </c>
      <c r="AN18" s="4">
        <v>0</v>
      </c>
      <c r="AO18" s="55">
        <f t="shared" si="1"/>
        <v>468</v>
      </c>
      <c r="AP18" s="57">
        <f>SUM(Y18:AN18)-(SMALL(Y18:AN18,1)+SMALL(Y18:AN18,2)+SMALL(Y18:AN18,3)+SMALL(Y18:AN18,4)+SMALL(Y18:AN18,5)+SMALL(Y18:AN18,6)+SMALL(Y18:AN18,7)+SMALL(Y18:AN18,8)+SMALL(Y18:AN18,9)+SMALL(Y18:AN18,10))</f>
        <v>415</v>
      </c>
      <c r="AQ18" s="65">
        <f>X18+AP18</f>
        <v>549</v>
      </c>
      <c r="AR18" s="4">
        <f t="shared" si="2"/>
        <v>0</v>
      </c>
      <c r="AT18" s="4">
        <v>0</v>
      </c>
      <c r="AU18" s="4">
        <v>0</v>
      </c>
      <c r="AV18" s="4">
        <v>0</v>
      </c>
      <c r="AW18" s="4">
        <v>0</v>
      </c>
    </row>
    <row r="19" spans="2:49" ht="15" x14ac:dyDescent="0.2">
      <c r="C19" s="80" t="s">
        <v>8</v>
      </c>
      <c r="D19" s="80" t="s">
        <v>115</v>
      </c>
      <c r="E19" s="8">
        <v>4</v>
      </c>
      <c r="F19" s="8"/>
      <c r="G19" s="8">
        <v>4</v>
      </c>
      <c r="H19" s="24" t="s">
        <v>210</v>
      </c>
      <c r="I19" s="24" t="s">
        <v>205</v>
      </c>
      <c r="J19" s="4" t="s">
        <v>0</v>
      </c>
      <c r="K19" s="56"/>
      <c r="L19" s="56"/>
      <c r="M19" s="55">
        <v>26</v>
      </c>
      <c r="N19" s="55">
        <v>65</v>
      </c>
      <c r="O19" s="61"/>
      <c r="P19" s="55">
        <v>72</v>
      </c>
      <c r="Q19" s="53">
        <v>0</v>
      </c>
      <c r="R19" s="53">
        <v>0</v>
      </c>
      <c r="S19" s="53">
        <v>0</v>
      </c>
      <c r="T19" s="88">
        <v>0</v>
      </c>
      <c r="U19" s="88">
        <v>0</v>
      </c>
      <c r="V19" s="89">
        <v>0</v>
      </c>
      <c r="W19" s="79">
        <f t="shared" si="0"/>
        <v>163</v>
      </c>
      <c r="X19" s="57">
        <f t="shared" si="4"/>
        <v>163</v>
      </c>
      <c r="AA19" s="4">
        <v>61</v>
      </c>
      <c r="AE19" s="4">
        <v>72</v>
      </c>
      <c r="AI19" s="4">
        <v>82</v>
      </c>
      <c r="AJ19" s="4">
        <v>86</v>
      </c>
      <c r="AL19" s="4">
        <v>75</v>
      </c>
      <c r="AO19" s="55">
        <f t="shared" si="1"/>
        <v>376</v>
      </c>
      <c r="AP19" s="4" t="e">
        <f>SUM(Y19:AN19)-(SMALL(Y19:AN19,1)+SMALL(Y19:AN19,2)+SMALL(Y19:AN19,3)+SMALL(Y19:AN19,4)+SMALL(Y19:AN19,5)+SMALL(Y19:AN19,6)+SMALL(Y19:AN19,7)+SMALL(Y19:AN19,8)+SMALL(Y19:AN19,9)+SMALL(Y19:AN19,10)+SMALL(Y19:AN19,11))</f>
        <v>#NUM!</v>
      </c>
      <c r="AQ19" s="65">
        <f>X19+AO19</f>
        <v>539</v>
      </c>
      <c r="AR19" s="4">
        <f t="shared" si="2"/>
        <v>0</v>
      </c>
      <c r="AS19" s="25">
        <v>0</v>
      </c>
      <c r="AT19" s="25"/>
      <c r="AU19" s="25"/>
      <c r="AV19" s="25"/>
      <c r="AW19" s="25"/>
    </row>
    <row r="20" spans="2:49" ht="15" x14ac:dyDescent="0.2">
      <c r="B20" s="77">
        <v>3</v>
      </c>
      <c r="C20" s="17" t="s">
        <v>58</v>
      </c>
      <c r="D20" s="17" t="s">
        <v>313</v>
      </c>
      <c r="E20" s="8">
        <v>2</v>
      </c>
      <c r="F20" s="8"/>
      <c r="G20" s="8">
        <v>2</v>
      </c>
      <c r="H20" s="4" t="s">
        <v>209</v>
      </c>
      <c r="I20" s="4" t="s">
        <v>351</v>
      </c>
      <c r="J20" s="4" t="s">
        <v>54</v>
      </c>
      <c r="K20" s="55">
        <v>79</v>
      </c>
      <c r="L20" s="55">
        <v>92</v>
      </c>
      <c r="M20" s="55">
        <v>83</v>
      </c>
      <c r="N20" s="56">
        <v>0</v>
      </c>
      <c r="O20" s="60">
        <v>0</v>
      </c>
      <c r="P20" s="55">
        <v>92</v>
      </c>
      <c r="Q20" s="64">
        <v>10</v>
      </c>
      <c r="R20" s="53">
        <v>0</v>
      </c>
      <c r="S20" s="53"/>
      <c r="T20" s="69">
        <v>10</v>
      </c>
      <c r="U20" s="69">
        <v>10</v>
      </c>
      <c r="V20" s="89"/>
      <c r="W20" s="79">
        <f t="shared" si="0"/>
        <v>346</v>
      </c>
      <c r="X20" s="57">
        <f t="shared" si="4"/>
        <v>346</v>
      </c>
      <c r="Y20" s="4">
        <v>89</v>
      </c>
      <c r="AA20" s="4">
        <v>90</v>
      </c>
      <c r="AG20" s="69">
        <v>10</v>
      </c>
      <c r="AO20" s="55">
        <f t="shared" si="1"/>
        <v>179</v>
      </c>
      <c r="AP20" s="4" t="e">
        <f>SUM(Y20:AN20)-(SMALL(Y20:AN20,1)+SMALL(Y20:AN20,2)+SMALL(Y20:AN20,3)+SMALL(Y20:AN20,4)+SMALL(Y20:AN20,5)+SMALL(Y20:AN20,6)+SMALL(Y20:AN20,7)+SMALL(Y20:AN20,8)+SMALL(Y20:AN20,9)+SMALL(Y20:AN20,10)+SMALL(Y20:AN20,11))</f>
        <v>#NUM!</v>
      </c>
      <c r="AQ20" s="65">
        <f>X20+AO20</f>
        <v>525</v>
      </c>
      <c r="AR20" s="4">
        <f t="shared" si="2"/>
        <v>40</v>
      </c>
      <c r="AT20" s="4">
        <v>0</v>
      </c>
      <c r="AU20" s="4">
        <v>0</v>
      </c>
      <c r="AV20" s="4">
        <v>0</v>
      </c>
      <c r="AW20" s="4">
        <v>0</v>
      </c>
    </row>
    <row r="21" spans="2:49" ht="15" x14ac:dyDescent="0.2">
      <c r="B21" s="52">
        <v>3</v>
      </c>
      <c r="C21" s="11" t="s">
        <v>66</v>
      </c>
      <c r="D21" s="11" t="s">
        <v>67</v>
      </c>
      <c r="E21" s="8">
        <v>5</v>
      </c>
      <c r="F21" s="8"/>
      <c r="G21" s="8">
        <v>5</v>
      </c>
      <c r="H21" s="8" t="s">
        <v>230</v>
      </c>
      <c r="I21" s="4" t="s">
        <v>214</v>
      </c>
      <c r="J21" s="4" t="s">
        <v>54</v>
      </c>
      <c r="K21" s="56"/>
      <c r="L21" s="55">
        <v>67</v>
      </c>
      <c r="M21" s="56">
        <v>0</v>
      </c>
      <c r="N21" s="55">
        <v>66</v>
      </c>
      <c r="O21" s="60"/>
      <c r="P21" s="55">
        <v>63</v>
      </c>
      <c r="Q21" s="64">
        <v>10</v>
      </c>
      <c r="R21" s="53">
        <v>0</v>
      </c>
      <c r="S21" s="53">
        <v>0</v>
      </c>
      <c r="T21" s="69">
        <v>10</v>
      </c>
      <c r="U21" s="88">
        <v>0</v>
      </c>
      <c r="V21" s="82">
        <v>60</v>
      </c>
      <c r="W21" s="79">
        <f t="shared" si="0"/>
        <v>256</v>
      </c>
      <c r="X21" s="57">
        <f t="shared" si="4"/>
        <v>256</v>
      </c>
      <c r="AC21" s="4">
        <v>80</v>
      </c>
      <c r="AE21" s="4">
        <v>66</v>
      </c>
      <c r="AH21" s="4">
        <v>56</v>
      </c>
      <c r="AL21" s="4">
        <v>67</v>
      </c>
      <c r="AO21" s="55">
        <f t="shared" si="1"/>
        <v>269</v>
      </c>
      <c r="AQ21" s="65">
        <f>X21+AO21</f>
        <v>525</v>
      </c>
      <c r="AR21" s="4">
        <f t="shared" si="2"/>
        <v>20</v>
      </c>
      <c r="AT21" s="4">
        <v>0</v>
      </c>
      <c r="AU21" s="4">
        <v>0</v>
      </c>
      <c r="AV21" s="4">
        <v>0</v>
      </c>
      <c r="AW21" s="4">
        <v>0</v>
      </c>
    </row>
    <row r="22" spans="2:49" ht="15" x14ac:dyDescent="0.2">
      <c r="C22" s="25" t="s">
        <v>130</v>
      </c>
      <c r="D22" s="25" t="s">
        <v>115</v>
      </c>
      <c r="E22" s="24">
        <v>2</v>
      </c>
      <c r="F22" s="24"/>
      <c r="G22" s="24">
        <v>2</v>
      </c>
      <c r="H22" s="24" t="s">
        <v>210</v>
      </c>
      <c r="I22" s="24" t="s">
        <v>205</v>
      </c>
      <c r="J22" s="8" t="s">
        <v>103</v>
      </c>
      <c r="K22" s="55">
        <v>88</v>
      </c>
      <c r="L22" s="55">
        <v>87</v>
      </c>
      <c r="M22" s="55">
        <v>89</v>
      </c>
      <c r="N22" s="55">
        <v>83</v>
      </c>
      <c r="O22" s="59">
        <v>85</v>
      </c>
      <c r="P22" s="53">
        <v>0</v>
      </c>
      <c r="Q22" s="64">
        <v>10</v>
      </c>
      <c r="R22" s="55">
        <v>90</v>
      </c>
      <c r="S22" s="69">
        <v>10</v>
      </c>
      <c r="T22" s="88">
        <v>0</v>
      </c>
      <c r="U22" s="69">
        <v>10</v>
      </c>
      <c r="V22" s="89">
        <v>0</v>
      </c>
      <c r="W22" s="79">
        <f t="shared" si="0"/>
        <v>522</v>
      </c>
      <c r="X22" s="57">
        <f t="shared" si="4"/>
        <v>522</v>
      </c>
      <c r="AO22" s="55">
        <f t="shared" si="1"/>
        <v>0</v>
      </c>
      <c r="AP22" s="4" t="e">
        <f>SUM(Y22:AN22)-(SMALL(Y22:AN22,1)+SMALL(Y22:AN22,2)+SMALL(Y22:AN22,3)+SMALL(Y22:AN22,4)+SMALL(Y22:AN22,5)+SMALL(Y22:AN22,6)+SMALL(Y22:AN22,7)+SMALL(Y22:AN22,8)+SMALL(Y22:AN22,9)+SMALL(Y22:AN22,10)+SMALL(Y22:AN22,11))</f>
        <v>#NUM!</v>
      </c>
      <c r="AQ22" s="65">
        <f>X22+AO22</f>
        <v>522</v>
      </c>
      <c r="AR22" s="4">
        <f t="shared" si="2"/>
        <v>30</v>
      </c>
      <c r="AS22" s="25"/>
      <c r="AT22" s="25">
        <v>0</v>
      </c>
      <c r="AU22" s="25">
        <v>0</v>
      </c>
      <c r="AV22" s="25">
        <v>0</v>
      </c>
      <c r="AW22" s="25">
        <v>0</v>
      </c>
    </row>
    <row r="23" spans="2:49" ht="15" x14ac:dyDescent="0.2">
      <c r="C23" s="3" t="s">
        <v>57</v>
      </c>
      <c r="D23" s="3" t="s">
        <v>10</v>
      </c>
      <c r="E23" s="8">
        <v>3</v>
      </c>
      <c r="G23" s="8">
        <v>3</v>
      </c>
      <c r="H23" s="8" t="s">
        <v>210</v>
      </c>
      <c r="I23" s="25" t="s">
        <v>205</v>
      </c>
      <c r="J23" s="4" t="s">
        <v>54</v>
      </c>
      <c r="K23" s="56">
        <v>0</v>
      </c>
      <c r="L23" s="56">
        <v>0</v>
      </c>
      <c r="M23" s="55">
        <v>67</v>
      </c>
      <c r="N23" s="55">
        <v>80</v>
      </c>
      <c r="O23" s="60"/>
      <c r="P23" s="53"/>
      <c r="Q23" s="64">
        <v>10</v>
      </c>
      <c r="R23" s="55">
        <v>78</v>
      </c>
      <c r="S23" s="53">
        <v>0</v>
      </c>
      <c r="T23" s="88"/>
      <c r="U23" s="88">
        <v>0</v>
      </c>
      <c r="V23" s="89">
        <v>0</v>
      </c>
      <c r="W23" s="79">
        <f t="shared" si="0"/>
        <v>225</v>
      </c>
      <c r="X23" s="57">
        <f t="shared" si="4"/>
        <v>225</v>
      </c>
      <c r="AA23" s="4">
        <v>68</v>
      </c>
      <c r="AD23" s="4">
        <v>77</v>
      </c>
      <c r="AH23" s="4">
        <v>73</v>
      </c>
      <c r="AL23" s="4">
        <v>78</v>
      </c>
      <c r="AO23" s="55">
        <f t="shared" si="1"/>
        <v>296</v>
      </c>
      <c r="AP23" s="4">
        <v>0</v>
      </c>
      <c r="AQ23" s="65">
        <f>X23+AO23</f>
        <v>521</v>
      </c>
      <c r="AR23" s="4">
        <f t="shared" si="2"/>
        <v>10</v>
      </c>
      <c r="AT23" s="4">
        <v>0</v>
      </c>
      <c r="AU23" s="4">
        <v>0</v>
      </c>
      <c r="AV23" s="4">
        <v>0</v>
      </c>
      <c r="AW23" s="4">
        <v>0</v>
      </c>
    </row>
    <row r="24" spans="2:49" ht="15" x14ac:dyDescent="0.2">
      <c r="C24" s="4" t="s">
        <v>490</v>
      </c>
      <c r="D24" s="4" t="s">
        <v>253</v>
      </c>
      <c r="E24" s="8">
        <v>4</v>
      </c>
      <c r="G24" s="4">
        <v>3</v>
      </c>
      <c r="H24" s="4" t="s">
        <v>491</v>
      </c>
      <c r="I24" s="4" t="s">
        <v>214</v>
      </c>
      <c r="J24" s="4" t="s">
        <v>80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88">
        <v>0</v>
      </c>
      <c r="U24" s="88">
        <v>0</v>
      </c>
      <c r="V24" s="89">
        <v>0</v>
      </c>
      <c r="W24" s="79">
        <f t="shared" si="0"/>
        <v>0</v>
      </c>
      <c r="X24" s="57">
        <f t="shared" si="4"/>
        <v>0</v>
      </c>
      <c r="Y24" s="4">
        <v>84</v>
      </c>
      <c r="Z24" s="4">
        <v>87</v>
      </c>
      <c r="AA24" s="73">
        <v>82</v>
      </c>
      <c r="AB24" s="4">
        <v>0</v>
      </c>
      <c r="AC24" s="4">
        <v>0</v>
      </c>
      <c r="AD24" s="4">
        <v>0</v>
      </c>
      <c r="AE24" s="4">
        <v>88</v>
      </c>
      <c r="AF24" s="4">
        <v>0</v>
      </c>
      <c r="AG24" s="4">
        <v>0</v>
      </c>
      <c r="AH24" s="4">
        <v>83</v>
      </c>
      <c r="AI24" s="4">
        <v>89</v>
      </c>
      <c r="AJ24" s="4">
        <v>0</v>
      </c>
      <c r="AK24" s="4">
        <v>0</v>
      </c>
      <c r="AL24" s="4">
        <v>84</v>
      </c>
      <c r="AM24" s="4">
        <v>0</v>
      </c>
      <c r="AN24" s="4">
        <v>0</v>
      </c>
      <c r="AO24" s="55">
        <f t="shared" si="1"/>
        <v>597</v>
      </c>
      <c r="AP24" s="57">
        <f>SUM(Y24:AN24)-(SMALL(Y24:AN24,1)+SMALL(Y24:AN24,2)+SMALL(Y24:AN24,3)+SMALL(Y24:AN24,4)+SMALL(Y24:AN24,5)+SMALL(Y24:AN24,6)+SMALL(Y24:AN24,7)+SMALL(Y24:AN24,8)+SMALL(Y24:AN24,9)+SMALL(Y24:AN24,10))</f>
        <v>515</v>
      </c>
      <c r="AQ24" s="65">
        <f>X24+AP24</f>
        <v>515</v>
      </c>
      <c r="AR24" s="4">
        <f t="shared" si="2"/>
        <v>0</v>
      </c>
      <c r="AT24" s="4">
        <v>0</v>
      </c>
      <c r="AU24" s="4">
        <v>0</v>
      </c>
      <c r="AV24" s="4">
        <v>0</v>
      </c>
      <c r="AW24" s="4">
        <v>0</v>
      </c>
    </row>
    <row r="25" spans="2:49" ht="15" x14ac:dyDescent="0.2">
      <c r="B25" s="19"/>
      <c r="C25" s="21" t="s">
        <v>93</v>
      </c>
      <c r="D25" s="21" t="s">
        <v>299</v>
      </c>
      <c r="E25" s="8">
        <v>2</v>
      </c>
      <c r="F25" s="8"/>
      <c r="G25" s="8">
        <v>2</v>
      </c>
      <c r="H25" s="4" t="s">
        <v>207</v>
      </c>
      <c r="I25" s="4" t="s">
        <v>204</v>
      </c>
      <c r="J25" s="4" t="s">
        <v>80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88">
        <v>0</v>
      </c>
      <c r="U25" s="88">
        <v>0</v>
      </c>
      <c r="V25" s="89">
        <v>0</v>
      </c>
      <c r="W25" s="79">
        <f t="shared" si="0"/>
        <v>0</v>
      </c>
      <c r="X25" s="57">
        <f t="shared" si="4"/>
        <v>0</v>
      </c>
      <c r="Y25" s="4">
        <v>100</v>
      </c>
      <c r="AC25" s="4">
        <v>95</v>
      </c>
      <c r="AE25" s="4">
        <v>100</v>
      </c>
      <c r="AH25" s="4">
        <v>100</v>
      </c>
      <c r="AL25" s="4">
        <v>100</v>
      </c>
      <c r="AO25" s="55">
        <f t="shared" si="1"/>
        <v>495</v>
      </c>
      <c r="AP25" s="4" t="e">
        <f t="shared" ref="AP25:AP33" si="5">SUM(Y25:AN25)-(SMALL(Y25:AN25,1)+SMALL(Y25:AN25,2)+SMALL(Y25:AN25,3)+SMALL(Y25:AN25,4)+SMALL(Y25:AN25,5)+SMALL(Y25:AN25,6)+SMALL(Y25:AN25,7)+SMALL(Y25:AN25,8)+SMALL(Y25:AN25,9)+SMALL(Y25:AN25,10)+SMALL(Y25:AN25,11))</f>
        <v>#NUM!</v>
      </c>
      <c r="AQ25" s="65">
        <f t="shared" ref="AQ25:AQ56" si="6">X25+AO25</f>
        <v>495</v>
      </c>
      <c r="AR25" s="4">
        <f t="shared" si="2"/>
        <v>0</v>
      </c>
      <c r="AT25" s="4">
        <v>0</v>
      </c>
      <c r="AU25" s="4">
        <v>0</v>
      </c>
      <c r="AV25" s="4">
        <v>0</v>
      </c>
      <c r="AW25" s="4">
        <v>0</v>
      </c>
    </row>
    <row r="26" spans="2:49" ht="15" x14ac:dyDescent="0.2">
      <c r="C26" s="1" t="s">
        <v>169</v>
      </c>
      <c r="D26" s="1" t="s">
        <v>70</v>
      </c>
      <c r="E26" s="24">
        <v>3</v>
      </c>
      <c r="F26" s="24"/>
      <c r="G26" s="24">
        <v>3</v>
      </c>
      <c r="H26" s="24" t="s">
        <v>209</v>
      </c>
      <c r="I26" s="24" t="s">
        <v>351</v>
      </c>
      <c r="J26" s="25" t="s">
        <v>136</v>
      </c>
      <c r="K26" s="55">
        <v>68</v>
      </c>
      <c r="L26" s="55">
        <v>86</v>
      </c>
      <c r="M26" s="63">
        <v>58</v>
      </c>
      <c r="N26" s="55">
        <v>88</v>
      </c>
      <c r="O26" s="61">
        <v>0</v>
      </c>
      <c r="P26" s="55">
        <v>83</v>
      </c>
      <c r="Q26" s="64">
        <v>10</v>
      </c>
      <c r="R26" s="55">
        <v>70</v>
      </c>
      <c r="S26" s="53">
        <v>0</v>
      </c>
      <c r="T26" s="88">
        <v>0</v>
      </c>
      <c r="U26" s="88">
        <v>0</v>
      </c>
      <c r="V26" s="82">
        <v>76</v>
      </c>
      <c r="W26" s="79">
        <f t="shared" si="0"/>
        <v>529</v>
      </c>
      <c r="X26" s="57">
        <f t="shared" si="4"/>
        <v>471</v>
      </c>
      <c r="AO26" s="55">
        <f t="shared" si="1"/>
        <v>0</v>
      </c>
      <c r="AP26" s="4" t="e">
        <f t="shared" si="5"/>
        <v>#NUM!</v>
      </c>
      <c r="AQ26" s="65">
        <f t="shared" si="6"/>
        <v>471</v>
      </c>
      <c r="AR26" s="4">
        <f t="shared" si="2"/>
        <v>10</v>
      </c>
      <c r="AS26" s="25"/>
      <c r="AT26" s="25">
        <v>0</v>
      </c>
      <c r="AU26" s="25">
        <v>0</v>
      </c>
      <c r="AV26" s="25">
        <v>0</v>
      </c>
      <c r="AW26" s="25">
        <v>0</v>
      </c>
    </row>
    <row r="27" spans="2:49" ht="15" x14ac:dyDescent="0.2">
      <c r="C27" s="3" t="s">
        <v>133</v>
      </c>
      <c r="D27" s="3" t="s">
        <v>134</v>
      </c>
      <c r="E27" s="8">
        <v>2</v>
      </c>
      <c r="F27" s="8"/>
      <c r="G27" s="8">
        <v>2</v>
      </c>
      <c r="H27" s="8" t="s">
        <v>208</v>
      </c>
      <c r="I27" s="24" t="s">
        <v>206</v>
      </c>
      <c r="J27" s="8" t="s">
        <v>103</v>
      </c>
      <c r="K27" s="55">
        <v>95</v>
      </c>
      <c r="L27" s="56">
        <v>0</v>
      </c>
      <c r="M27" s="55">
        <v>95</v>
      </c>
      <c r="N27" s="56">
        <v>0</v>
      </c>
      <c r="O27" s="55">
        <v>90</v>
      </c>
      <c r="P27" s="55">
        <v>95</v>
      </c>
      <c r="Q27" s="53"/>
      <c r="R27" s="55">
        <v>87</v>
      </c>
      <c r="S27" s="69">
        <v>10</v>
      </c>
      <c r="T27" s="88">
        <v>0</v>
      </c>
      <c r="U27" s="69">
        <v>10</v>
      </c>
      <c r="V27" s="89">
        <v>0</v>
      </c>
      <c r="W27" s="79">
        <f t="shared" si="0"/>
        <v>462</v>
      </c>
      <c r="X27" s="57">
        <f t="shared" si="4"/>
        <v>462</v>
      </c>
      <c r="AO27" s="55">
        <f t="shared" si="1"/>
        <v>0</v>
      </c>
      <c r="AP27" s="4" t="e">
        <f t="shared" si="5"/>
        <v>#NUM!</v>
      </c>
      <c r="AQ27" s="65">
        <f t="shared" si="6"/>
        <v>462</v>
      </c>
      <c r="AR27" s="4">
        <f t="shared" si="2"/>
        <v>20</v>
      </c>
      <c r="AT27" s="4">
        <v>0</v>
      </c>
      <c r="AU27" s="4">
        <v>0</v>
      </c>
      <c r="AV27" s="4">
        <v>0</v>
      </c>
      <c r="AW27" s="4">
        <v>0</v>
      </c>
    </row>
    <row r="28" spans="2:49" ht="15" x14ac:dyDescent="0.2">
      <c r="C28" s="84" t="s">
        <v>105</v>
      </c>
      <c r="D28" s="84" t="s">
        <v>263</v>
      </c>
      <c r="E28" s="24">
        <v>3</v>
      </c>
      <c r="F28" s="24"/>
      <c r="G28" s="24">
        <v>3</v>
      </c>
      <c r="H28" s="24" t="s">
        <v>210</v>
      </c>
      <c r="I28" s="24" t="s">
        <v>205</v>
      </c>
      <c r="J28" s="25" t="s">
        <v>103</v>
      </c>
      <c r="K28" s="55">
        <v>67</v>
      </c>
      <c r="L28" s="55">
        <v>84</v>
      </c>
      <c r="M28" s="56">
        <v>0</v>
      </c>
      <c r="N28" s="55">
        <v>77</v>
      </c>
      <c r="O28" s="59">
        <v>64</v>
      </c>
      <c r="P28" s="53">
        <v>0</v>
      </c>
      <c r="Q28" s="64">
        <v>10</v>
      </c>
      <c r="R28" s="55">
        <v>73</v>
      </c>
      <c r="S28" s="69">
        <v>10</v>
      </c>
      <c r="T28" s="88">
        <v>0</v>
      </c>
      <c r="U28" s="69">
        <v>10</v>
      </c>
      <c r="V28" s="82">
        <v>73</v>
      </c>
      <c r="W28" s="79">
        <f t="shared" si="0"/>
        <v>438</v>
      </c>
      <c r="X28" s="57">
        <f t="shared" si="4"/>
        <v>438</v>
      </c>
      <c r="AO28" s="55">
        <f t="shared" si="1"/>
        <v>0</v>
      </c>
      <c r="AP28" s="4" t="e">
        <f t="shared" si="5"/>
        <v>#NUM!</v>
      </c>
      <c r="AQ28" s="65">
        <f t="shared" si="6"/>
        <v>438</v>
      </c>
      <c r="AR28" s="4">
        <f t="shared" si="2"/>
        <v>30</v>
      </c>
      <c r="AS28" s="25"/>
      <c r="AT28" s="25">
        <v>0</v>
      </c>
      <c r="AU28" s="25">
        <v>0</v>
      </c>
      <c r="AV28" s="25">
        <v>0</v>
      </c>
      <c r="AW28" s="25">
        <v>0</v>
      </c>
    </row>
    <row r="29" spans="2:49" ht="15" x14ac:dyDescent="0.2">
      <c r="B29" s="19"/>
      <c r="C29" s="3" t="s">
        <v>47</v>
      </c>
      <c r="D29" s="3" t="s">
        <v>199</v>
      </c>
      <c r="E29" s="8">
        <v>2</v>
      </c>
      <c r="G29" s="8">
        <v>2</v>
      </c>
      <c r="H29" s="8" t="s">
        <v>207</v>
      </c>
      <c r="I29" s="8" t="s">
        <v>204</v>
      </c>
      <c r="J29" s="3" t="s">
        <v>32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69">
        <v>10</v>
      </c>
      <c r="T29" s="88">
        <v>0</v>
      </c>
      <c r="U29" s="88">
        <v>0</v>
      </c>
      <c r="V29" s="89">
        <v>0</v>
      </c>
      <c r="W29" s="79">
        <v>0</v>
      </c>
      <c r="X29" s="57"/>
      <c r="Y29" s="4">
        <v>86</v>
      </c>
      <c r="Z29" s="4">
        <v>88</v>
      </c>
      <c r="AA29" s="4">
        <v>86</v>
      </c>
      <c r="AD29" s="4">
        <v>85</v>
      </c>
      <c r="AL29" s="4">
        <v>89</v>
      </c>
      <c r="AO29" s="55">
        <f t="shared" si="1"/>
        <v>434</v>
      </c>
      <c r="AP29" s="4" t="e">
        <f t="shared" si="5"/>
        <v>#NUM!</v>
      </c>
      <c r="AQ29" s="65">
        <f t="shared" si="6"/>
        <v>434</v>
      </c>
      <c r="AR29" s="4">
        <f t="shared" si="2"/>
        <v>10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</row>
    <row r="30" spans="2:49" ht="15" x14ac:dyDescent="0.2">
      <c r="C30" s="3" t="s">
        <v>15</v>
      </c>
      <c r="D30" s="3" t="s">
        <v>63</v>
      </c>
      <c r="E30" s="8">
        <v>2</v>
      </c>
      <c r="F30" s="8"/>
      <c r="G30" s="8">
        <v>2</v>
      </c>
      <c r="H30" s="8" t="s">
        <v>210</v>
      </c>
      <c r="I30" s="8" t="s">
        <v>205</v>
      </c>
      <c r="J30" s="3" t="s">
        <v>0</v>
      </c>
      <c r="K30" s="56">
        <v>0</v>
      </c>
      <c r="L30" s="56">
        <v>0</v>
      </c>
      <c r="M30" s="55">
        <v>82</v>
      </c>
      <c r="N30" s="56"/>
      <c r="O30" s="55">
        <v>86</v>
      </c>
      <c r="P30" s="53"/>
      <c r="Q30" s="53"/>
      <c r="R30" s="55">
        <v>92</v>
      </c>
      <c r="S30" s="69">
        <v>10</v>
      </c>
      <c r="T30" s="88">
        <v>0</v>
      </c>
      <c r="U30" s="88">
        <v>0</v>
      </c>
      <c r="V30" s="89">
        <v>0</v>
      </c>
      <c r="W30" s="79">
        <f t="shared" ref="W30:W61" si="7">SUM(K30:V30)-(Q30+S30+T30+U30)</f>
        <v>260</v>
      </c>
      <c r="X30" s="57">
        <f t="shared" ref="X30:X35" si="8">SUM(K30:V30)-(SMALL(K30:V30,1)+(SMALL(K30:V30,2)+SMALL(K30:V30,3)+SMALL(K30:V30,4)+SMALL(K30:V30,5)+SMALL(K30:V30,6)))</f>
        <v>260</v>
      </c>
      <c r="Z30" s="4">
        <v>81</v>
      </c>
      <c r="AA30" s="4">
        <v>83</v>
      </c>
      <c r="AO30" s="55">
        <f t="shared" si="1"/>
        <v>164</v>
      </c>
      <c r="AP30" s="4" t="e">
        <f t="shared" si="5"/>
        <v>#NUM!</v>
      </c>
      <c r="AQ30" s="65">
        <f t="shared" si="6"/>
        <v>424</v>
      </c>
      <c r="AR30" s="4">
        <f t="shared" si="2"/>
        <v>10</v>
      </c>
      <c r="AT30" s="4">
        <v>0</v>
      </c>
      <c r="AU30" s="4">
        <v>0</v>
      </c>
      <c r="AV30" s="4">
        <v>0</v>
      </c>
      <c r="AW30" s="4">
        <v>0</v>
      </c>
    </row>
    <row r="31" spans="2:49" ht="15" x14ac:dyDescent="0.2">
      <c r="B31" s="19"/>
      <c r="C31" s="20" t="s">
        <v>6</v>
      </c>
      <c r="D31" s="20" t="s">
        <v>298</v>
      </c>
      <c r="E31" s="8">
        <v>2</v>
      </c>
      <c r="G31" s="8">
        <v>2</v>
      </c>
      <c r="H31" s="8" t="s">
        <v>210</v>
      </c>
      <c r="I31" s="8" t="s">
        <v>205</v>
      </c>
      <c r="J31" s="4" t="s">
        <v>0</v>
      </c>
      <c r="K31" s="55">
        <v>81</v>
      </c>
      <c r="L31" s="56">
        <v>0</v>
      </c>
      <c r="M31" s="56">
        <v>0</v>
      </c>
      <c r="N31" s="56">
        <v>0</v>
      </c>
      <c r="O31" s="60">
        <v>0</v>
      </c>
      <c r="P31" s="53">
        <v>0</v>
      </c>
      <c r="Q31" s="53">
        <v>0</v>
      </c>
      <c r="R31" s="53">
        <v>0</v>
      </c>
      <c r="S31" s="53">
        <v>0</v>
      </c>
      <c r="T31" s="88">
        <v>0</v>
      </c>
      <c r="U31" s="88">
        <v>0</v>
      </c>
      <c r="V31" s="89">
        <v>0</v>
      </c>
      <c r="W31" s="79">
        <f t="shared" si="7"/>
        <v>81</v>
      </c>
      <c r="X31" s="57">
        <f t="shared" si="8"/>
        <v>81</v>
      </c>
      <c r="AD31" s="4">
        <v>83</v>
      </c>
      <c r="AH31" s="4">
        <v>84</v>
      </c>
      <c r="AI31" s="4">
        <v>88</v>
      </c>
      <c r="AL31" s="4">
        <v>87</v>
      </c>
      <c r="AO31" s="55">
        <f t="shared" si="1"/>
        <v>342</v>
      </c>
      <c r="AP31" s="4" t="e">
        <f t="shared" si="5"/>
        <v>#NUM!</v>
      </c>
      <c r="AQ31" s="65">
        <f t="shared" si="6"/>
        <v>423</v>
      </c>
      <c r="AR31" s="4">
        <f t="shared" si="2"/>
        <v>0</v>
      </c>
      <c r="AT31" s="4">
        <v>0</v>
      </c>
      <c r="AU31" s="4">
        <v>0</v>
      </c>
      <c r="AV31" s="4">
        <v>0</v>
      </c>
      <c r="AW31" s="4">
        <v>0</v>
      </c>
    </row>
    <row r="32" spans="2:49" ht="15" x14ac:dyDescent="0.2">
      <c r="C32" s="4" t="s">
        <v>492</v>
      </c>
      <c r="D32" s="4" t="s">
        <v>238</v>
      </c>
      <c r="E32" s="8">
        <v>3</v>
      </c>
      <c r="G32" s="4">
        <v>3</v>
      </c>
      <c r="H32" s="4" t="s">
        <v>209</v>
      </c>
      <c r="I32" s="4" t="s">
        <v>351</v>
      </c>
      <c r="J32" s="4" t="s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88">
        <v>0</v>
      </c>
      <c r="U32" s="88">
        <v>0</v>
      </c>
      <c r="V32" s="89">
        <v>0</v>
      </c>
      <c r="W32" s="79">
        <f t="shared" si="7"/>
        <v>0</v>
      </c>
      <c r="X32" s="57">
        <f t="shared" si="8"/>
        <v>0</v>
      </c>
      <c r="Y32" s="4">
        <v>82</v>
      </c>
      <c r="Z32" s="4">
        <v>82</v>
      </c>
      <c r="AA32" s="4">
        <v>80</v>
      </c>
      <c r="AD32" s="4">
        <v>81</v>
      </c>
      <c r="AH32" s="4">
        <v>82</v>
      </c>
      <c r="AO32" s="55">
        <f t="shared" si="1"/>
        <v>407</v>
      </c>
      <c r="AP32" s="4" t="e">
        <f t="shared" si="5"/>
        <v>#NUM!</v>
      </c>
      <c r="AQ32" s="65">
        <f t="shared" si="6"/>
        <v>407</v>
      </c>
      <c r="AR32" s="4">
        <f t="shared" si="2"/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</row>
    <row r="33" spans="2:49" ht="15" x14ac:dyDescent="0.2">
      <c r="B33" s="66">
        <v>2</v>
      </c>
      <c r="C33" s="4" t="s">
        <v>478</v>
      </c>
      <c r="D33" s="4" t="s">
        <v>479</v>
      </c>
      <c r="E33" s="8" t="s">
        <v>289</v>
      </c>
      <c r="G33" s="4" t="s">
        <v>289</v>
      </c>
      <c r="H33" s="4" t="s">
        <v>258</v>
      </c>
      <c r="I33" s="4" t="s">
        <v>239</v>
      </c>
      <c r="J33" s="4" t="s">
        <v>80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5">
        <v>80</v>
      </c>
      <c r="Q33" s="53">
        <v>0</v>
      </c>
      <c r="R33" s="55">
        <v>69</v>
      </c>
      <c r="S33" s="53">
        <v>0</v>
      </c>
      <c r="T33" s="88">
        <v>0</v>
      </c>
      <c r="U33" s="88">
        <v>0</v>
      </c>
      <c r="V33" s="89">
        <v>0</v>
      </c>
      <c r="W33" s="79">
        <f t="shared" si="7"/>
        <v>149</v>
      </c>
      <c r="X33" s="57">
        <f t="shared" si="8"/>
        <v>149</v>
      </c>
      <c r="Y33" s="4">
        <v>85</v>
      </c>
      <c r="AE33" s="4">
        <v>87</v>
      </c>
      <c r="AH33" s="4">
        <v>86</v>
      </c>
      <c r="AO33" s="55">
        <f t="shared" si="1"/>
        <v>258</v>
      </c>
      <c r="AP33" s="4" t="e">
        <f t="shared" si="5"/>
        <v>#NUM!</v>
      </c>
      <c r="AQ33" s="65">
        <f t="shared" si="6"/>
        <v>407</v>
      </c>
      <c r="AR33" s="4">
        <f t="shared" si="2"/>
        <v>0</v>
      </c>
      <c r="AT33" s="4">
        <v>0</v>
      </c>
      <c r="AU33" s="4">
        <v>0</v>
      </c>
      <c r="AV33" s="4">
        <v>0</v>
      </c>
      <c r="AW33" s="4">
        <v>0</v>
      </c>
    </row>
    <row r="34" spans="2:49" ht="15" x14ac:dyDescent="0.2">
      <c r="C34" s="4" t="s">
        <v>81</v>
      </c>
      <c r="D34" s="4" t="s">
        <v>13</v>
      </c>
      <c r="E34" s="8">
        <v>4</v>
      </c>
      <c r="F34" s="8"/>
      <c r="G34" s="8">
        <v>4</v>
      </c>
      <c r="H34" s="4" t="s">
        <v>210</v>
      </c>
      <c r="I34" s="4" t="s">
        <v>205</v>
      </c>
      <c r="J34" s="4" t="s">
        <v>80</v>
      </c>
      <c r="K34" s="55">
        <v>49</v>
      </c>
      <c r="L34" s="56">
        <v>0</v>
      </c>
      <c r="M34" s="55">
        <v>32</v>
      </c>
      <c r="N34" s="56">
        <v>0</v>
      </c>
      <c r="O34" s="60"/>
      <c r="P34" s="53"/>
      <c r="Q34" s="53">
        <v>0</v>
      </c>
      <c r="R34" s="55">
        <v>63</v>
      </c>
      <c r="S34" s="53">
        <v>0</v>
      </c>
      <c r="T34" s="88">
        <v>0</v>
      </c>
      <c r="U34" s="88">
        <v>0</v>
      </c>
      <c r="V34" s="82">
        <v>65</v>
      </c>
      <c r="W34" s="79">
        <f t="shared" si="7"/>
        <v>209</v>
      </c>
      <c r="X34" s="57">
        <f t="shared" si="8"/>
        <v>209</v>
      </c>
      <c r="Y34" s="4">
        <v>61</v>
      </c>
      <c r="Z34" s="4">
        <v>67</v>
      </c>
      <c r="AL34" s="4">
        <v>69</v>
      </c>
      <c r="AO34" s="55">
        <f t="shared" ref="AO34:AO65" si="9">SUM(Y34:AN34)-AG34</f>
        <v>197</v>
      </c>
      <c r="AQ34" s="65">
        <f t="shared" si="6"/>
        <v>406</v>
      </c>
      <c r="AR34" s="4">
        <f t="shared" ref="AR34:AR65" si="10">Q34+S34+T34+U34+AG34</f>
        <v>0</v>
      </c>
    </row>
    <row r="35" spans="2:49" ht="15" x14ac:dyDescent="0.2">
      <c r="C35" s="3" t="s">
        <v>52</v>
      </c>
      <c r="D35" s="3" t="s">
        <v>53</v>
      </c>
      <c r="E35" s="8">
        <v>3</v>
      </c>
      <c r="F35" s="8"/>
      <c r="G35" s="8">
        <v>2</v>
      </c>
      <c r="H35" s="8" t="s">
        <v>230</v>
      </c>
      <c r="I35" s="4" t="s">
        <v>214</v>
      </c>
      <c r="J35" s="4" t="s">
        <v>103</v>
      </c>
      <c r="K35" s="55">
        <v>76</v>
      </c>
      <c r="L35" s="56">
        <v>0</v>
      </c>
      <c r="M35" s="55">
        <v>70</v>
      </c>
      <c r="N35" s="56"/>
      <c r="O35" s="55">
        <v>83</v>
      </c>
      <c r="P35" s="53">
        <v>0</v>
      </c>
      <c r="Q35" s="53">
        <v>0</v>
      </c>
      <c r="R35" s="55">
        <v>85</v>
      </c>
      <c r="S35" s="53">
        <v>0</v>
      </c>
      <c r="T35" s="88">
        <v>0</v>
      </c>
      <c r="U35" s="69">
        <v>10</v>
      </c>
      <c r="V35" s="82">
        <v>88</v>
      </c>
      <c r="W35" s="79">
        <f t="shared" si="7"/>
        <v>402</v>
      </c>
      <c r="X35" s="57">
        <f t="shared" si="8"/>
        <v>402</v>
      </c>
      <c r="AO35" s="55">
        <f t="shared" si="9"/>
        <v>0</v>
      </c>
      <c r="AP35" s="4" t="e">
        <f>SUM(Y35:AN35)-(SMALL(Y35:AN35,1)+SMALL(Y35:AN35,2)+SMALL(Y35:AN35,3)+SMALL(Y35:AN35,4)+SMALL(Y35:AN35,5)+SMALL(Y35:AN35,6)+SMALL(Y35:AN35,7)+SMALL(Y35:AN35,8)+SMALL(Y35:AN35,9)+SMALL(Y35:AN35,10)+SMALL(Y35:AN35,11))</f>
        <v>#NUM!</v>
      </c>
      <c r="AQ35" s="65">
        <f t="shared" si="6"/>
        <v>402</v>
      </c>
      <c r="AR35" s="4">
        <f t="shared" si="10"/>
        <v>10</v>
      </c>
    </row>
    <row r="36" spans="2:49" ht="15" x14ac:dyDescent="0.2">
      <c r="B36" s="51">
        <v>1</v>
      </c>
      <c r="C36" s="4" t="s">
        <v>250</v>
      </c>
      <c r="D36" s="4" t="s">
        <v>247</v>
      </c>
      <c r="E36" s="8" t="s">
        <v>245</v>
      </c>
      <c r="G36" s="8" t="s">
        <v>245</v>
      </c>
      <c r="H36" s="8" t="s">
        <v>210</v>
      </c>
      <c r="I36" s="8" t="s">
        <v>283</v>
      </c>
      <c r="J36" s="4" t="s">
        <v>54</v>
      </c>
      <c r="K36" s="55">
        <v>57</v>
      </c>
      <c r="L36" s="56">
        <v>0</v>
      </c>
      <c r="M36" s="55">
        <v>36</v>
      </c>
      <c r="N36" s="56">
        <v>0</v>
      </c>
      <c r="O36" s="60"/>
      <c r="P36" s="53">
        <v>0</v>
      </c>
      <c r="Q36" s="53">
        <v>0</v>
      </c>
      <c r="R36" s="55">
        <v>64</v>
      </c>
      <c r="S36" s="53">
        <v>0</v>
      </c>
      <c r="T36" s="69">
        <v>10</v>
      </c>
      <c r="U36" s="69">
        <v>10</v>
      </c>
      <c r="V36" s="82">
        <v>0</v>
      </c>
      <c r="W36" s="79">
        <f t="shared" si="7"/>
        <v>157</v>
      </c>
      <c r="X36" s="57">
        <v>157</v>
      </c>
      <c r="Z36" s="4">
        <v>77</v>
      </c>
      <c r="AA36" s="4">
        <v>74</v>
      </c>
      <c r="AH36" s="4">
        <v>79</v>
      </c>
      <c r="AO36" s="55">
        <f t="shared" si="9"/>
        <v>230</v>
      </c>
      <c r="AP36" s="4" t="e">
        <f>SUM(Y36:AN36)-(SMALL(Y36:AN36,1)+SMALL(Y36:AN36,2)+SMALL(Y36:AN36,3)+SMALL(Y36:AN36,4)+SMALL(Y36:AN36,5)+SMALL(Y36:AN36,6)+SMALL(Y36:AN36,7)+SMALL(Y36:AN36,8)+SMALL(Y36:AN36,9)+SMALL(Y36:AN36,10)+SMALL(Y36:AN36,11))</f>
        <v>#NUM!</v>
      </c>
      <c r="AQ36" s="65">
        <f t="shared" si="6"/>
        <v>387</v>
      </c>
      <c r="AR36" s="4">
        <f t="shared" si="10"/>
        <v>20</v>
      </c>
      <c r="AT36" s="4">
        <v>0</v>
      </c>
      <c r="AU36" s="4">
        <v>0</v>
      </c>
      <c r="AV36" s="4">
        <v>0</v>
      </c>
      <c r="AW36" s="4">
        <v>0</v>
      </c>
    </row>
    <row r="37" spans="2:49" ht="15" x14ac:dyDescent="0.2">
      <c r="B37" s="66">
        <v>3</v>
      </c>
      <c r="C37" s="4" t="s">
        <v>475</v>
      </c>
      <c r="D37" s="4" t="s">
        <v>476</v>
      </c>
      <c r="E37" s="8" t="s">
        <v>289</v>
      </c>
      <c r="G37" s="4" t="s">
        <v>289</v>
      </c>
      <c r="H37" s="4" t="s">
        <v>258</v>
      </c>
      <c r="I37" s="4" t="s">
        <v>239</v>
      </c>
      <c r="J37" s="4" t="s">
        <v>0</v>
      </c>
      <c r="K37" s="53"/>
      <c r="L37" s="53"/>
      <c r="M37" s="53"/>
      <c r="N37" s="53"/>
      <c r="O37" s="53">
        <v>0</v>
      </c>
      <c r="P37" s="55">
        <v>76</v>
      </c>
      <c r="Q37" s="53">
        <v>0</v>
      </c>
      <c r="R37" s="53">
        <v>0</v>
      </c>
      <c r="S37" s="53">
        <v>0</v>
      </c>
      <c r="T37" s="88">
        <v>0</v>
      </c>
      <c r="U37" s="88">
        <v>0</v>
      </c>
      <c r="V37" s="82">
        <v>63</v>
      </c>
      <c r="W37" s="79">
        <f t="shared" si="7"/>
        <v>139</v>
      </c>
      <c r="X37" s="57">
        <f t="shared" ref="X37:X69" si="11">SUM(K37:V37)-(SMALL(K37:V37,1)+(SMALL(K37:V37,2)+SMALL(K37:V37,3)+SMALL(K37:V37,4)+SMALL(K37:V37,5)+SMALL(K37:V37,6)))</f>
        <v>139</v>
      </c>
      <c r="AA37" s="4">
        <v>81</v>
      </c>
      <c r="AD37" s="4">
        <v>82</v>
      </c>
      <c r="AG37" s="69">
        <v>10</v>
      </c>
      <c r="AL37" s="4">
        <v>83</v>
      </c>
      <c r="AO37" s="55">
        <f t="shared" si="9"/>
        <v>246</v>
      </c>
      <c r="AP37" s="4" t="e">
        <f>SUM(Y37:AN37)-(SMALL(Y37:AN37,1)+SMALL(Y37:AN37,2)+SMALL(Y37:AN37,3)+SMALL(Y37:AN37,4)+SMALL(Y37:AN37,5)+SMALL(Y37:AN37,6)+SMALL(Y37:AN37,7)+SMALL(Y37:AN37,8)+SMALL(Y37:AN37,9)+SMALL(Y37:AN37,10)+SMALL(Y37:AN37,11))</f>
        <v>#NUM!</v>
      </c>
      <c r="AQ37" s="65">
        <f t="shared" si="6"/>
        <v>385</v>
      </c>
      <c r="AR37" s="4">
        <f t="shared" si="10"/>
        <v>10</v>
      </c>
      <c r="AT37" s="4">
        <v>0</v>
      </c>
      <c r="AU37" s="4">
        <v>0</v>
      </c>
      <c r="AV37" s="4">
        <v>0</v>
      </c>
      <c r="AW37" s="4">
        <v>0</v>
      </c>
    </row>
    <row r="38" spans="2:49" ht="15" x14ac:dyDescent="0.2">
      <c r="C38" s="20" t="s">
        <v>4</v>
      </c>
      <c r="D38" s="20" t="s">
        <v>5</v>
      </c>
      <c r="E38" s="8">
        <v>2</v>
      </c>
      <c r="G38" s="8">
        <v>2</v>
      </c>
      <c r="H38" s="8" t="s">
        <v>209</v>
      </c>
      <c r="I38" s="8" t="s">
        <v>351</v>
      </c>
      <c r="J38" s="4" t="s">
        <v>0</v>
      </c>
      <c r="K38" s="56">
        <v>0</v>
      </c>
      <c r="L38" s="55">
        <v>95</v>
      </c>
      <c r="M38" s="56"/>
      <c r="N38" s="55">
        <v>95</v>
      </c>
      <c r="O38" s="60"/>
      <c r="P38" s="55">
        <v>100</v>
      </c>
      <c r="Q38" s="64">
        <v>10</v>
      </c>
      <c r="R38" s="53"/>
      <c r="S38" s="53">
        <v>0</v>
      </c>
      <c r="T38" s="69">
        <v>10</v>
      </c>
      <c r="U38" s="88">
        <v>0</v>
      </c>
      <c r="V38" s="89">
        <v>0</v>
      </c>
      <c r="W38" s="79">
        <f t="shared" si="7"/>
        <v>290</v>
      </c>
      <c r="X38" s="57">
        <f t="shared" si="11"/>
        <v>290</v>
      </c>
      <c r="AD38" s="4">
        <v>92</v>
      </c>
      <c r="AO38" s="55">
        <f t="shared" si="9"/>
        <v>92</v>
      </c>
      <c r="AQ38" s="65">
        <f t="shared" si="6"/>
        <v>382</v>
      </c>
      <c r="AR38" s="4">
        <f t="shared" si="10"/>
        <v>20</v>
      </c>
      <c r="AT38" s="4">
        <v>0</v>
      </c>
      <c r="AU38" s="4">
        <v>0</v>
      </c>
      <c r="AV38" s="4">
        <v>0</v>
      </c>
      <c r="AW38" s="4">
        <v>0</v>
      </c>
    </row>
    <row r="39" spans="2:49" ht="15" x14ac:dyDescent="0.2">
      <c r="B39" s="19"/>
      <c r="C39" s="84" t="s">
        <v>84</v>
      </c>
      <c r="D39" s="84" t="s">
        <v>156</v>
      </c>
      <c r="E39" s="24">
        <v>4</v>
      </c>
      <c r="F39" s="25"/>
      <c r="G39" s="24">
        <v>4</v>
      </c>
      <c r="H39" s="24" t="s">
        <v>230</v>
      </c>
      <c r="I39" s="24" t="s">
        <v>214</v>
      </c>
      <c r="J39" s="25" t="s">
        <v>80</v>
      </c>
      <c r="K39" s="53">
        <v>0</v>
      </c>
      <c r="L39" s="53">
        <v>0</v>
      </c>
      <c r="M39" s="53">
        <v>0</v>
      </c>
      <c r="N39" s="53">
        <v>0</v>
      </c>
      <c r="O39" s="87">
        <v>0</v>
      </c>
      <c r="P39" s="53">
        <v>0</v>
      </c>
      <c r="Q39" s="53">
        <v>0</v>
      </c>
      <c r="R39" s="53">
        <v>0</v>
      </c>
      <c r="S39" s="53">
        <v>0</v>
      </c>
      <c r="T39" s="88">
        <v>0</v>
      </c>
      <c r="U39" s="88">
        <v>0</v>
      </c>
      <c r="V39" s="89">
        <v>0</v>
      </c>
      <c r="W39" s="79">
        <f t="shared" si="7"/>
        <v>0</v>
      </c>
      <c r="X39" s="57">
        <f t="shared" si="11"/>
        <v>0</v>
      </c>
      <c r="Y39" s="4">
        <v>71</v>
      </c>
      <c r="Z39" s="4">
        <v>70</v>
      </c>
      <c r="AE39" s="4">
        <v>86</v>
      </c>
      <c r="AH39" s="4">
        <v>76</v>
      </c>
      <c r="AL39" s="4">
        <v>79</v>
      </c>
      <c r="AO39" s="55">
        <f t="shared" si="9"/>
        <v>382</v>
      </c>
      <c r="AP39" s="4" t="e">
        <f>SUM(Y39:AN39)-(SMALL(Y39:AN39,1)+SMALL(Y39:AN39,2)+SMALL(Y39:AN39,3)+SMALL(Y39:AN39,4)+SMALL(Y39:AN39,5)+SMALL(Y39:AN39,6)+SMALL(Y39:AN39,7)+SMALL(Y39:AN39,8)+SMALL(Y39:AN39,9)+SMALL(Y39:AN39,10)+SMALL(Y39:AN39,11))</f>
        <v>#NUM!</v>
      </c>
      <c r="AQ39" s="65">
        <f t="shared" si="6"/>
        <v>382</v>
      </c>
      <c r="AR39" s="4">
        <f t="shared" si="10"/>
        <v>0</v>
      </c>
      <c r="AS39" s="25">
        <v>0</v>
      </c>
      <c r="AT39" s="25"/>
      <c r="AU39" s="25"/>
      <c r="AV39" s="25"/>
      <c r="AW39" s="25"/>
    </row>
    <row r="40" spans="2:49" ht="15" x14ac:dyDescent="0.2">
      <c r="C40" s="4" t="s">
        <v>460</v>
      </c>
      <c r="D40" s="4" t="s">
        <v>461</v>
      </c>
      <c r="E40" s="8">
        <v>3</v>
      </c>
      <c r="G40" s="4">
        <v>3</v>
      </c>
      <c r="I40" s="4" t="s">
        <v>462</v>
      </c>
      <c r="J40" s="4" t="s">
        <v>49</v>
      </c>
      <c r="K40" s="56">
        <v>0</v>
      </c>
      <c r="L40" s="56">
        <v>0</v>
      </c>
      <c r="M40" s="55">
        <v>60</v>
      </c>
      <c r="N40" s="56">
        <v>0</v>
      </c>
      <c r="O40" s="55">
        <v>75</v>
      </c>
      <c r="P40" s="55">
        <v>78</v>
      </c>
      <c r="Q40" s="53"/>
      <c r="R40" s="55">
        <v>75</v>
      </c>
      <c r="S40" s="69">
        <v>10</v>
      </c>
      <c r="T40" s="88">
        <v>0</v>
      </c>
      <c r="U40" s="88">
        <v>0</v>
      </c>
      <c r="V40" s="82">
        <v>89</v>
      </c>
      <c r="W40" s="79">
        <f t="shared" si="7"/>
        <v>377</v>
      </c>
      <c r="X40" s="57">
        <f t="shared" si="11"/>
        <v>377</v>
      </c>
      <c r="AO40" s="55">
        <f t="shared" si="9"/>
        <v>0</v>
      </c>
      <c r="AP40" s="4">
        <v>0</v>
      </c>
      <c r="AQ40" s="65">
        <f t="shared" si="6"/>
        <v>377</v>
      </c>
      <c r="AR40" s="4">
        <f t="shared" si="10"/>
        <v>10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</row>
    <row r="41" spans="2:49" ht="15" x14ac:dyDescent="0.2">
      <c r="C41" s="3" t="s">
        <v>114</v>
      </c>
      <c r="D41" s="3" t="s">
        <v>115</v>
      </c>
      <c r="E41" s="8">
        <v>3</v>
      </c>
      <c r="G41" s="8">
        <v>3</v>
      </c>
      <c r="H41" s="8" t="s">
        <v>209</v>
      </c>
      <c r="I41" s="24" t="s">
        <v>351</v>
      </c>
      <c r="J41" s="8" t="s">
        <v>103</v>
      </c>
      <c r="K41" s="55">
        <v>72</v>
      </c>
      <c r="L41" s="55">
        <v>82</v>
      </c>
      <c r="M41" s="55">
        <v>69</v>
      </c>
      <c r="N41" s="55">
        <v>72</v>
      </c>
      <c r="O41" s="60">
        <v>0</v>
      </c>
      <c r="P41" s="55">
        <v>79</v>
      </c>
      <c r="Q41" s="53"/>
      <c r="R41" s="53">
        <v>0</v>
      </c>
      <c r="S41" s="53">
        <v>0</v>
      </c>
      <c r="T41" s="88">
        <v>0</v>
      </c>
      <c r="U41" s="69">
        <v>10</v>
      </c>
      <c r="V41" s="89">
        <v>0</v>
      </c>
      <c r="W41" s="79">
        <f t="shared" si="7"/>
        <v>374</v>
      </c>
      <c r="X41" s="57">
        <f t="shared" si="11"/>
        <v>374</v>
      </c>
      <c r="AO41" s="55">
        <f t="shared" si="9"/>
        <v>0</v>
      </c>
      <c r="AQ41" s="65">
        <f t="shared" si="6"/>
        <v>374</v>
      </c>
      <c r="AR41" s="4">
        <f t="shared" si="10"/>
        <v>10</v>
      </c>
      <c r="AT41" s="4">
        <v>0</v>
      </c>
      <c r="AU41" s="4">
        <v>0</v>
      </c>
      <c r="AV41" s="4">
        <v>0</v>
      </c>
      <c r="AW41" s="4">
        <v>0</v>
      </c>
    </row>
    <row r="42" spans="2:49" ht="15" x14ac:dyDescent="0.2">
      <c r="C42" s="4" t="s">
        <v>83</v>
      </c>
      <c r="D42" s="4" t="s">
        <v>317</v>
      </c>
      <c r="E42" s="8">
        <v>4</v>
      </c>
      <c r="F42" s="8"/>
      <c r="G42" s="8">
        <v>4</v>
      </c>
      <c r="H42" s="8" t="s">
        <v>230</v>
      </c>
      <c r="I42" s="4" t="s">
        <v>214</v>
      </c>
      <c r="J42" s="4" t="s">
        <v>80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88">
        <v>0</v>
      </c>
      <c r="U42" s="88">
        <v>0</v>
      </c>
      <c r="V42" s="89">
        <v>0</v>
      </c>
      <c r="W42" s="79">
        <f t="shared" si="7"/>
        <v>0</v>
      </c>
      <c r="X42" s="57">
        <f t="shared" si="11"/>
        <v>0</v>
      </c>
      <c r="Y42" s="4">
        <v>65</v>
      </c>
      <c r="AC42" s="4">
        <v>83</v>
      </c>
      <c r="AE42" s="4">
        <v>75</v>
      </c>
      <c r="AH42" s="4">
        <v>67</v>
      </c>
      <c r="AL42" s="4">
        <v>76</v>
      </c>
      <c r="AO42" s="55">
        <f t="shared" si="9"/>
        <v>366</v>
      </c>
      <c r="AP42" s="4" t="e">
        <f>SUM(Y42:AN42)-(SMALL(Y42:AN42,1)+SMALL(Y42:AN42,2)+SMALL(Y42:AN42,3)+SMALL(Y42:AN42,4)+SMALL(Y42:AN42,5)+SMALL(Y42:AN42,6)+SMALL(Y42:AN42,7)+SMALL(Y42:AN42,8)+SMALL(Y42:AN42,9)+SMALL(Y42:AN42,10)+SMALL(Y42:AN42,11))</f>
        <v>#NUM!</v>
      </c>
      <c r="AQ42" s="65">
        <f t="shared" si="6"/>
        <v>366</v>
      </c>
      <c r="AR42" s="4">
        <f t="shared" si="10"/>
        <v>0</v>
      </c>
      <c r="AT42" s="4">
        <v>0</v>
      </c>
      <c r="AU42" s="4">
        <v>0</v>
      </c>
      <c r="AV42" s="4">
        <v>0</v>
      </c>
      <c r="AW42" s="4">
        <v>0</v>
      </c>
    </row>
    <row r="43" spans="2:49" ht="15" x14ac:dyDescent="0.2">
      <c r="B43" s="51">
        <v>2</v>
      </c>
      <c r="C43" s="4" t="s">
        <v>324</v>
      </c>
      <c r="D43" s="4" t="s">
        <v>325</v>
      </c>
      <c r="E43" s="8" t="s">
        <v>245</v>
      </c>
      <c r="F43" s="8"/>
      <c r="G43" s="8" t="s">
        <v>245</v>
      </c>
      <c r="H43" s="8" t="s">
        <v>209</v>
      </c>
      <c r="I43" s="4" t="s">
        <v>261</v>
      </c>
      <c r="J43" s="3" t="s">
        <v>172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88">
        <v>0</v>
      </c>
      <c r="U43" s="88">
        <v>0</v>
      </c>
      <c r="V43" s="89">
        <v>0</v>
      </c>
      <c r="W43" s="79">
        <f t="shared" si="7"/>
        <v>0</v>
      </c>
      <c r="X43" s="57">
        <f t="shared" si="11"/>
        <v>0</v>
      </c>
      <c r="Y43" s="4">
        <v>66</v>
      </c>
      <c r="AC43" s="4">
        <v>84</v>
      </c>
      <c r="AE43" s="4">
        <v>74</v>
      </c>
      <c r="AH43" s="4">
        <v>71</v>
      </c>
      <c r="AL43" s="4">
        <v>70</v>
      </c>
      <c r="AO43" s="55">
        <f t="shared" si="9"/>
        <v>365</v>
      </c>
      <c r="AP43" s="4" t="e">
        <f>SUM(Y43:AN43)-(SMALL(Y43:AN43,1)+SMALL(Y43:AN43,2)+SMALL(Y43:AN43,3)+SMALL(Y43:AN43,4)+SMALL(Y43:AN43,5)+SMALL(Y43:AN43,6)+SMALL(Y43:AN43,7)+SMALL(Y43:AN43,8)+SMALL(Y43:AN43,9)+SMALL(Y43:AN43,10)+SMALL(Y43:AN43,11))</f>
        <v>#NUM!</v>
      </c>
      <c r="AQ43" s="65">
        <f t="shared" si="6"/>
        <v>365</v>
      </c>
      <c r="AR43" s="4">
        <f t="shared" si="10"/>
        <v>0</v>
      </c>
      <c r="AT43" s="4">
        <v>0</v>
      </c>
      <c r="AU43" s="4">
        <v>0</v>
      </c>
      <c r="AV43" s="4">
        <v>0</v>
      </c>
      <c r="AW43" s="4">
        <v>0</v>
      </c>
    </row>
    <row r="44" spans="2:49" ht="15" x14ac:dyDescent="0.2">
      <c r="C44" s="21" t="s">
        <v>164</v>
      </c>
      <c r="D44" s="21" t="s">
        <v>165</v>
      </c>
      <c r="E44" s="8">
        <v>2</v>
      </c>
      <c r="F44" s="8"/>
      <c r="G44" s="8">
        <v>2</v>
      </c>
      <c r="H44" s="4" t="s">
        <v>207</v>
      </c>
      <c r="I44" s="25" t="s">
        <v>204</v>
      </c>
      <c r="J44" s="4" t="s">
        <v>136</v>
      </c>
      <c r="K44" s="55">
        <v>71</v>
      </c>
      <c r="L44" s="55">
        <v>100</v>
      </c>
      <c r="M44" s="56">
        <v>0</v>
      </c>
      <c r="N44" s="55">
        <v>100</v>
      </c>
      <c r="O44" s="60">
        <v>0</v>
      </c>
      <c r="P44" s="55">
        <v>89</v>
      </c>
      <c r="Q44" s="64">
        <v>10</v>
      </c>
      <c r="R44" s="53">
        <v>0</v>
      </c>
      <c r="S44" s="53">
        <v>0</v>
      </c>
      <c r="T44" s="88">
        <v>0</v>
      </c>
      <c r="U44" s="88"/>
      <c r="V44" s="89"/>
      <c r="W44" s="79">
        <f t="shared" si="7"/>
        <v>360</v>
      </c>
      <c r="X44" s="57">
        <f t="shared" si="11"/>
        <v>360</v>
      </c>
      <c r="AO44" s="55">
        <f t="shared" si="9"/>
        <v>0</v>
      </c>
      <c r="AP44" s="4" t="e">
        <f>SUM(Y44:AN44)-(SMALL(Y44:AN44,1)+SMALL(Y44:AN44,2)+SMALL(Y44:AN44,3)+SMALL(Y44:AN44,4)+SMALL(Y44:AN44,5)+SMALL(Y44:AN44,6)+SMALL(Y44:AN44,7)+SMALL(Y44:AN44,8)+SMALL(Y44:AN44,9)+SMALL(Y44:AN44,10)+SMALL(Y44:AN44,11))</f>
        <v>#NUM!</v>
      </c>
      <c r="AQ44" s="65">
        <f t="shared" si="6"/>
        <v>360</v>
      </c>
      <c r="AR44" s="4">
        <f t="shared" si="10"/>
        <v>10</v>
      </c>
      <c r="AT44" s="4">
        <v>0</v>
      </c>
      <c r="AU44" s="4">
        <v>0</v>
      </c>
      <c r="AV44" s="4">
        <v>0</v>
      </c>
      <c r="AW44" s="4">
        <v>0</v>
      </c>
    </row>
    <row r="45" spans="2:49" ht="15" x14ac:dyDescent="0.2">
      <c r="C45" s="4" t="s">
        <v>352</v>
      </c>
      <c r="D45" s="4" t="s">
        <v>62</v>
      </c>
      <c r="E45" s="8">
        <v>1</v>
      </c>
      <c r="F45" s="8"/>
      <c r="G45" s="8">
        <v>1</v>
      </c>
      <c r="H45" s="4" t="s">
        <v>209</v>
      </c>
      <c r="I45" s="4" t="s">
        <v>351</v>
      </c>
      <c r="J45" s="4" t="s">
        <v>195</v>
      </c>
      <c r="K45" s="55">
        <v>78</v>
      </c>
      <c r="L45" s="56">
        <v>0</v>
      </c>
      <c r="M45" s="55">
        <v>81</v>
      </c>
      <c r="N45" s="56">
        <v>0</v>
      </c>
      <c r="O45" s="55">
        <v>95</v>
      </c>
      <c r="P45" s="53">
        <v>0</v>
      </c>
      <c r="Q45" s="53"/>
      <c r="R45" s="55">
        <v>100</v>
      </c>
      <c r="S45" s="53"/>
      <c r="T45" s="88">
        <v>0</v>
      </c>
      <c r="U45" s="69">
        <v>10</v>
      </c>
      <c r="V45" s="89">
        <v>0</v>
      </c>
      <c r="W45" s="79">
        <f t="shared" si="7"/>
        <v>354</v>
      </c>
      <c r="X45" s="57">
        <f t="shared" si="11"/>
        <v>354</v>
      </c>
      <c r="AO45" s="55">
        <f t="shared" si="9"/>
        <v>0</v>
      </c>
      <c r="AP45" s="4" t="e">
        <f>SUM(Y45:AN45)-(SMALL(Y45:AN45,1)+SMALL(Y45:AN45,2)+SMALL(Y45:AN45,3)+SMALL(Y45:AN45,4)+SMALL(Y45:AN45,5)+SMALL(Y45:AN45,6)+SMALL(Y45:AN45,7)+SMALL(Y45:AN45,8)+SMALL(Y45:AN45,9)+SMALL(Y45:AN45,10)+SMALL(Y45:AN45,11))</f>
        <v>#NUM!</v>
      </c>
      <c r="AQ45" s="65">
        <f t="shared" si="6"/>
        <v>354</v>
      </c>
      <c r="AR45" s="4">
        <f t="shared" si="10"/>
        <v>10</v>
      </c>
      <c r="AT45" s="4">
        <v>0</v>
      </c>
      <c r="AU45" s="4">
        <v>0</v>
      </c>
      <c r="AV45" s="4">
        <v>0</v>
      </c>
      <c r="AW45" s="4">
        <v>0</v>
      </c>
    </row>
    <row r="46" spans="2:49" ht="15" x14ac:dyDescent="0.2">
      <c r="C46" s="3" t="s">
        <v>194</v>
      </c>
      <c r="D46" s="3" t="s">
        <v>218</v>
      </c>
      <c r="E46" s="8">
        <v>2</v>
      </c>
      <c r="F46" s="8"/>
      <c r="G46" s="41">
        <v>2</v>
      </c>
      <c r="H46" s="8" t="s">
        <v>210</v>
      </c>
      <c r="I46" s="4" t="s">
        <v>205</v>
      </c>
      <c r="J46" s="4" t="s">
        <v>0</v>
      </c>
      <c r="K46" s="56">
        <v>0</v>
      </c>
      <c r="L46" s="56"/>
      <c r="M46" s="55">
        <v>84</v>
      </c>
      <c r="N46" s="56"/>
      <c r="O46" s="60"/>
      <c r="P46" s="53"/>
      <c r="Q46" s="64">
        <v>10</v>
      </c>
      <c r="R46" s="53"/>
      <c r="S46" s="53">
        <v>0</v>
      </c>
      <c r="T46" s="88">
        <v>0</v>
      </c>
      <c r="U46" s="88">
        <v>0</v>
      </c>
      <c r="V46" s="89">
        <v>0</v>
      </c>
      <c r="W46" s="79">
        <f t="shared" si="7"/>
        <v>84</v>
      </c>
      <c r="X46" s="57">
        <f t="shared" si="11"/>
        <v>84</v>
      </c>
      <c r="AD46" s="4">
        <v>86</v>
      </c>
      <c r="AG46" s="69">
        <v>10</v>
      </c>
      <c r="AI46" s="4">
        <v>92</v>
      </c>
      <c r="AJ46" s="4">
        <v>92</v>
      </c>
      <c r="AO46" s="55">
        <f t="shared" si="9"/>
        <v>270</v>
      </c>
      <c r="AP46" s="4" t="e">
        <f>SUM(Y46:AN46)-(SMALL(Y46:AN46,1)+SMALL(Y46:AN46,2)+SMALL(Y46:AN46,3)+SMALL(Y46:AN46,4)+SMALL(Y46:AN46,5)+SMALL(Y46:AN46,6)+SMALL(Y46:AN46,7)+SMALL(Y46:AN46,8)+SMALL(Y46:AN46,9)+SMALL(Y46:AN46,10)+SMALL(Y46:AN46,11))</f>
        <v>#NUM!</v>
      </c>
      <c r="AQ46" s="65">
        <f t="shared" si="6"/>
        <v>354</v>
      </c>
      <c r="AR46" s="4">
        <f t="shared" si="10"/>
        <v>20</v>
      </c>
      <c r="AT46" s="4">
        <v>0</v>
      </c>
      <c r="AU46" s="4">
        <v>0</v>
      </c>
      <c r="AV46" s="4">
        <v>0</v>
      </c>
      <c r="AW46" s="4">
        <v>0</v>
      </c>
    </row>
    <row r="47" spans="2:49" ht="15" x14ac:dyDescent="0.2">
      <c r="C47" s="20" t="s">
        <v>1</v>
      </c>
      <c r="D47" s="20" t="s">
        <v>2</v>
      </c>
      <c r="E47" s="8">
        <v>2</v>
      </c>
      <c r="F47" s="8"/>
      <c r="G47" s="8">
        <v>2</v>
      </c>
      <c r="H47" s="4" t="s">
        <v>207</v>
      </c>
      <c r="I47" s="4" t="s">
        <v>204</v>
      </c>
      <c r="J47" s="4" t="s">
        <v>0</v>
      </c>
      <c r="K47" s="56">
        <v>0</v>
      </c>
      <c r="L47" s="55">
        <v>85</v>
      </c>
      <c r="M47" s="55">
        <v>88</v>
      </c>
      <c r="N47" s="56"/>
      <c r="O47" s="60"/>
      <c r="P47" s="53"/>
      <c r="Q47" s="64">
        <v>10</v>
      </c>
      <c r="R47" s="53"/>
      <c r="S47" s="53">
        <v>0</v>
      </c>
      <c r="T47" s="88">
        <v>0</v>
      </c>
      <c r="U47" s="88">
        <v>0</v>
      </c>
      <c r="V47" s="89">
        <v>0</v>
      </c>
      <c r="W47" s="79">
        <f t="shared" si="7"/>
        <v>173</v>
      </c>
      <c r="X47" s="57">
        <f t="shared" si="11"/>
        <v>173</v>
      </c>
      <c r="Z47" s="4">
        <v>83</v>
      </c>
      <c r="AI47" s="4">
        <v>86</v>
      </c>
      <c r="AO47" s="55">
        <f t="shared" si="9"/>
        <v>169</v>
      </c>
      <c r="AQ47" s="65">
        <f t="shared" si="6"/>
        <v>342</v>
      </c>
      <c r="AR47" s="4">
        <f t="shared" si="10"/>
        <v>10</v>
      </c>
      <c r="AT47" s="4">
        <v>0</v>
      </c>
      <c r="AU47" s="4">
        <v>0</v>
      </c>
      <c r="AV47" s="4">
        <v>0</v>
      </c>
      <c r="AW47" s="4">
        <v>0</v>
      </c>
    </row>
    <row r="48" spans="2:49" ht="15" x14ac:dyDescent="0.2">
      <c r="C48" s="22" t="s">
        <v>104</v>
      </c>
      <c r="D48" s="99" t="s">
        <v>12</v>
      </c>
      <c r="E48" s="8">
        <v>4</v>
      </c>
      <c r="G48" s="8">
        <v>4</v>
      </c>
      <c r="H48" s="8" t="s">
        <v>230</v>
      </c>
      <c r="I48" s="4" t="s">
        <v>214</v>
      </c>
      <c r="J48" s="4" t="s">
        <v>103</v>
      </c>
      <c r="K48" s="55">
        <v>60</v>
      </c>
      <c r="L48" s="56">
        <v>0</v>
      </c>
      <c r="M48" s="55">
        <v>28</v>
      </c>
      <c r="N48" s="55">
        <v>76</v>
      </c>
      <c r="O48" s="55">
        <v>52</v>
      </c>
      <c r="P48" s="53"/>
      <c r="Q48" s="64">
        <v>10</v>
      </c>
      <c r="R48" s="55">
        <v>68</v>
      </c>
      <c r="S48" s="69">
        <v>10</v>
      </c>
      <c r="T48" s="88">
        <v>0</v>
      </c>
      <c r="U48" s="69">
        <v>10</v>
      </c>
      <c r="V48" s="82">
        <v>68</v>
      </c>
      <c r="W48" s="79">
        <f t="shared" si="7"/>
        <v>352</v>
      </c>
      <c r="X48" s="57">
        <f t="shared" si="11"/>
        <v>324</v>
      </c>
      <c r="AO48" s="55">
        <f t="shared" si="9"/>
        <v>0</v>
      </c>
      <c r="AP48" s="4" t="e">
        <f>SUM(Y48:AN48)-(SMALL(Y48:AN48,1)+SMALL(Y48:AN48,2)+SMALL(Y48:AN48,3)+SMALL(Y48:AN48,4)+SMALL(Y48:AN48,5)+SMALL(Y48:AN48,6)+SMALL(Y48:AN48,7)+SMALL(Y48:AN48,8)+SMALL(Y48:AN48,9)+SMALL(Y48:AN48,10)+SMALL(Y48:AN48,11))</f>
        <v>#NUM!</v>
      </c>
      <c r="AQ48" s="65">
        <f t="shared" si="6"/>
        <v>324</v>
      </c>
      <c r="AR48" s="4">
        <f t="shared" si="10"/>
        <v>30</v>
      </c>
      <c r="AT48" s="4">
        <v>0</v>
      </c>
      <c r="AU48" s="4">
        <v>0</v>
      </c>
      <c r="AV48" s="4">
        <v>0</v>
      </c>
      <c r="AW48" s="4">
        <v>0</v>
      </c>
    </row>
    <row r="49" spans="2:49" ht="15" x14ac:dyDescent="0.2">
      <c r="B49" s="51">
        <v>3</v>
      </c>
      <c r="C49" s="9" t="s">
        <v>279</v>
      </c>
      <c r="D49" s="9" t="s">
        <v>280</v>
      </c>
      <c r="E49" s="8" t="s">
        <v>245</v>
      </c>
      <c r="G49" s="8" t="s">
        <v>245</v>
      </c>
      <c r="H49" s="4" t="s">
        <v>210</v>
      </c>
      <c r="I49" s="25" t="s">
        <v>283</v>
      </c>
      <c r="J49" s="4" t="s">
        <v>54</v>
      </c>
      <c r="K49" s="53">
        <v>0</v>
      </c>
      <c r="L49" s="53"/>
      <c r="M49" s="53"/>
      <c r="N49" s="53"/>
      <c r="O49" s="53">
        <v>0</v>
      </c>
      <c r="P49" s="55">
        <v>62</v>
      </c>
      <c r="Q49" s="53"/>
      <c r="R49" s="53"/>
      <c r="S49" s="53">
        <v>0</v>
      </c>
      <c r="T49" s="88">
        <v>0</v>
      </c>
      <c r="U49" s="88">
        <v>0</v>
      </c>
      <c r="V49" s="89">
        <v>0</v>
      </c>
      <c r="W49" s="79">
        <f t="shared" si="7"/>
        <v>62</v>
      </c>
      <c r="X49" s="57">
        <f t="shared" si="11"/>
        <v>62</v>
      </c>
      <c r="AC49" s="4">
        <v>77</v>
      </c>
      <c r="AE49" s="4">
        <v>59</v>
      </c>
      <c r="AH49" s="4">
        <v>46</v>
      </c>
      <c r="AL49" s="4">
        <v>64</v>
      </c>
      <c r="AO49" s="55">
        <f t="shared" si="9"/>
        <v>246</v>
      </c>
      <c r="AQ49" s="65">
        <f t="shared" si="6"/>
        <v>308</v>
      </c>
      <c r="AR49" s="4">
        <f t="shared" si="10"/>
        <v>0</v>
      </c>
    </row>
    <row r="50" spans="2:49" ht="15" x14ac:dyDescent="0.2">
      <c r="C50" s="3" t="s">
        <v>28</v>
      </c>
      <c r="D50" s="3" t="s">
        <v>215</v>
      </c>
      <c r="E50" s="10">
        <v>3</v>
      </c>
      <c r="F50" s="10"/>
      <c r="G50" s="10">
        <v>3</v>
      </c>
      <c r="H50" s="8" t="s">
        <v>230</v>
      </c>
      <c r="I50" s="25" t="s">
        <v>214</v>
      </c>
      <c r="J50" s="4" t="s">
        <v>27</v>
      </c>
      <c r="K50" s="55">
        <v>80</v>
      </c>
      <c r="L50" s="56">
        <v>0</v>
      </c>
      <c r="M50" s="55">
        <v>62</v>
      </c>
      <c r="N50" s="56">
        <v>0</v>
      </c>
      <c r="O50" s="60"/>
      <c r="P50" s="53"/>
      <c r="Q50" s="64">
        <v>10</v>
      </c>
      <c r="R50" s="55">
        <v>79</v>
      </c>
      <c r="S50" s="69">
        <v>10</v>
      </c>
      <c r="T50" s="69">
        <v>10</v>
      </c>
      <c r="U50" s="69">
        <v>10</v>
      </c>
      <c r="V50" s="82">
        <v>86</v>
      </c>
      <c r="W50" s="79">
        <f t="shared" si="7"/>
        <v>307</v>
      </c>
      <c r="X50" s="57">
        <f t="shared" si="11"/>
        <v>307</v>
      </c>
      <c r="AO50" s="55">
        <f t="shared" si="9"/>
        <v>0</v>
      </c>
      <c r="AP50" s="4" t="e">
        <f t="shared" ref="AP50:AP55" si="12">SUM(Y50:AN50)-(SMALL(Y50:AN50,1)+SMALL(Y50:AN50,2)+SMALL(Y50:AN50,3)+SMALL(Y50:AN50,4)+SMALL(Y50:AN50,5)+SMALL(Y50:AN50,6)+SMALL(Y50:AN50,7)+SMALL(Y50:AN50,8)+SMALL(Y50:AN50,9)+SMALL(Y50:AN50,10)+SMALL(Y50:AN50,11))</f>
        <v>#NUM!</v>
      </c>
      <c r="AQ50" s="65">
        <f t="shared" si="6"/>
        <v>307</v>
      </c>
      <c r="AR50" s="4">
        <f t="shared" si="10"/>
        <v>40</v>
      </c>
    </row>
    <row r="51" spans="2:49" ht="15" x14ac:dyDescent="0.2">
      <c r="C51" s="93" t="s">
        <v>109</v>
      </c>
      <c r="D51" s="98" t="s">
        <v>110</v>
      </c>
      <c r="E51" s="8">
        <v>4</v>
      </c>
      <c r="G51" s="8">
        <v>4</v>
      </c>
      <c r="H51" s="4" t="s">
        <v>230</v>
      </c>
      <c r="I51" s="25" t="s">
        <v>214</v>
      </c>
      <c r="J51" s="4" t="s">
        <v>103</v>
      </c>
      <c r="K51" s="56">
        <v>0</v>
      </c>
      <c r="L51" s="56">
        <v>0</v>
      </c>
      <c r="M51" s="55">
        <v>37</v>
      </c>
      <c r="N51" s="55">
        <v>71</v>
      </c>
      <c r="O51" s="55">
        <v>49</v>
      </c>
      <c r="P51" s="55">
        <v>75</v>
      </c>
      <c r="Q51" s="53"/>
      <c r="R51" s="53">
        <v>0</v>
      </c>
      <c r="S51" s="69">
        <v>10</v>
      </c>
      <c r="T51" s="69">
        <v>10</v>
      </c>
      <c r="U51" s="69">
        <v>10</v>
      </c>
      <c r="V51" s="89"/>
      <c r="W51" s="79">
        <f t="shared" si="7"/>
        <v>232</v>
      </c>
      <c r="X51" s="57">
        <f t="shared" si="11"/>
        <v>232</v>
      </c>
      <c r="Z51" s="4">
        <v>66</v>
      </c>
      <c r="AO51" s="55">
        <f t="shared" si="9"/>
        <v>66</v>
      </c>
      <c r="AP51" s="4" t="e">
        <f t="shared" si="12"/>
        <v>#NUM!</v>
      </c>
      <c r="AQ51" s="65">
        <f t="shared" si="6"/>
        <v>298</v>
      </c>
      <c r="AR51" s="4">
        <f t="shared" si="10"/>
        <v>30</v>
      </c>
      <c r="AT51" s="4">
        <v>0</v>
      </c>
      <c r="AU51" s="4">
        <v>0</v>
      </c>
      <c r="AV51" s="4">
        <v>0</v>
      </c>
      <c r="AW51" s="4">
        <v>0</v>
      </c>
    </row>
    <row r="52" spans="2:49" ht="15" x14ac:dyDescent="0.2">
      <c r="C52" s="17" t="s">
        <v>269</v>
      </c>
      <c r="D52" s="17" t="s">
        <v>270</v>
      </c>
      <c r="E52" s="8" t="s">
        <v>245</v>
      </c>
      <c r="F52" s="8"/>
      <c r="G52" s="8" t="s">
        <v>245</v>
      </c>
      <c r="H52" s="4" t="s">
        <v>230</v>
      </c>
      <c r="I52" s="4" t="s">
        <v>282</v>
      </c>
      <c r="J52" s="4" t="s">
        <v>54</v>
      </c>
      <c r="K52" s="56">
        <v>0</v>
      </c>
      <c r="L52" s="55">
        <v>66</v>
      </c>
      <c r="M52" s="56"/>
      <c r="N52" s="56"/>
      <c r="O52" s="60"/>
      <c r="P52" s="53"/>
      <c r="Q52" s="64">
        <v>10</v>
      </c>
      <c r="R52" s="53"/>
      <c r="S52" s="53">
        <v>0</v>
      </c>
      <c r="T52" s="69">
        <v>10</v>
      </c>
      <c r="U52" s="69">
        <v>10</v>
      </c>
      <c r="V52" s="89">
        <v>0</v>
      </c>
      <c r="W52" s="79">
        <f t="shared" si="7"/>
        <v>66</v>
      </c>
      <c r="X52" s="57">
        <f t="shared" si="11"/>
        <v>66</v>
      </c>
      <c r="Y52" s="4">
        <v>77</v>
      </c>
      <c r="Z52" s="4">
        <v>80</v>
      </c>
      <c r="AA52" s="4">
        <v>73</v>
      </c>
      <c r="AO52" s="55">
        <f t="shared" si="9"/>
        <v>230</v>
      </c>
      <c r="AP52" s="4" t="e">
        <f t="shared" si="12"/>
        <v>#NUM!</v>
      </c>
      <c r="AQ52" s="65">
        <f t="shared" si="6"/>
        <v>296</v>
      </c>
      <c r="AR52" s="4">
        <f t="shared" si="10"/>
        <v>30</v>
      </c>
      <c r="AT52" s="4">
        <v>0</v>
      </c>
      <c r="AU52" s="4">
        <v>0</v>
      </c>
      <c r="AV52" s="4">
        <v>0</v>
      </c>
      <c r="AW52" s="4">
        <v>0</v>
      </c>
    </row>
    <row r="53" spans="2:49" ht="15" x14ac:dyDescent="0.2">
      <c r="C53" s="4" t="s">
        <v>428</v>
      </c>
      <c r="D53" s="4" t="s">
        <v>429</v>
      </c>
      <c r="E53" s="8">
        <v>1</v>
      </c>
      <c r="F53" s="8"/>
      <c r="G53" s="8">
        <v>1</v>
      </c>
      <c r="H53" s="4" t="s">
        <v>207</v>
      </c>
      <c r="I53" s="4" t="s">
        <v>204</v>
      </c>
      <c r="J53" s="4" t="s">
        <v>430</v>
      </c>
      <c r="K53" s="55">
        <v>100</v>
      </c>
      <c r="L53" s="56">
        <v>0</v>
      </c>
      <c r="M53" s="56">
        <v>0</v>
      </c>
      <c r="N53" s="56">
        <v>0</v>
      </c>
      <c r="O53" s="55">
        <v>92</v>
      </c>
      <c r="P53" s="53"/>
      <c r="Q53" s="53"/>
      <c r="R53" s="53">
        <v>0</v>
      </c>
      <c r="S53" s="53">
        <v>0</v>
      </c>
      <c r="T53" s="88"/>
      <c r="U53" s="88">
        <v>0</v>
      </c>
      <c r="V53" s="82">
        <v>100</v>
      </c>
      <c r="W53" s="79">
        <f t="shared" si="7"/>
        <v>292</v>
      </c>
      <c r="X53" s="57">
        <f t="shared" si="11"/>
        <v>292</v>
      </c>
      <c r="AO53" s="55">
        <f t="shared" si="9"/>
        <v>0</v>
      </c>
      <c r="AP53" s="4" t="e">
        <f t="shared" si="12"/>
        <v>#NUM!</v>
      </c>
      <c r="AQ53" s="65">
        <f t="shared" si="6"/>
        <v>292</v>
      </c>
      <c r="AR53" s="4">
        <f t="shared" si="10"/>
        <v>0</v>
      </c>
      <c r="AT53" s="4">
        <v>0</v>
      </c>
      <c r="AU53" s="4">
        <v>0</v>
      </c>
      <c r="AV53" s="4">
        <v>0</v>
      </c>
      <c r="AW53" s="4">
        <v>0</v>
      </c>
    </row>
    <row r="54" spans="2:49" ht="15" x14ac:dyDescent="0.2">
      <c r="C54" s="22" t="s">
        <v>193</v>
      </c>
      <c r="D54" s="97" t="s">
        <v>194</v>
      </c>
      <c r="E54" s="8">
        <v>1</v>
      </c>
      <c r="F54" s="8"/>
      <c r="G54" s="8">
        <v>1</v>
      </c>
      <c r="H54" s="8" t="s">
        <v>207</v>
      </c>
      <c r="I54" s="8" t="s">
        <v>204</v>
      </c>
      <c r="J54" s="8" t="s">
        <v>195</v>
      </c>
      <c r="K54" s="56">
        <v>0</v>
      </c>
      <c r="L54" s="56">
        <v>0</v>
      </c>
      <c r="M54" s="55">
        <v>100</v>
      </c>
      <c r="N54" s="55">
        <v>90</v>
      </c>
      <c r="O54" s="55">
        <v>100</v>
      </c>
      <c r="P54" s="53"/>
      <c r="Q54" s="53"/>
      <c r="R54" s="53"/>
      <c r="S54" s="69">
        <v>10</v>
      </c>
      <c r="T54" s="88">
        <v>0</v>
      </c>
      <c r="U54" s="69">
        <v>10</v>
      </c>
      <c r="V54" s="89">
        <v>0</v>
      </c>
      <c r="W54" s="79">
        <f t="shared" si="7"/>
        <v>290</v>
      </c>
      <c r="X54" s="57">
        <f t="shared" si="11"/>
        <v>290</v>
      </c>
      <c r="AO54" s="55">
        <f t="shared" si="9"/>
        <v>0</v>
      </c>
      <c r="AP54" s="4" t="e">
        <f t="shared" si="12"/>
        <v>#NUM!</v>
      </c>
      <c r="AQ54" s="65">
        <f t="shared" si="6"/>
        <v>290</v>
      </c>
      <c r="AR54" s="4">
        <f t="shared" si="10"/>
        <v>20</v>
      </c>
      <c r="AT54" s="4">
        <v>0</v>
      </c>
      <c r="AU54" s="4">
        <v>0</v>
      </c>
      <c r="AV54" s="4">
        <v>0</v>
      </c>
      <c r="AW54" s="4">
        <v>0</v>
      </c>
    </row>
    <row r="55" spans="2:49" ht="15" x14ac:dyDescent="0.2">
      <c r="C55" s="9" t="s">
        <v>211</v>
      </c>
      <c r="D55" s="9" t="s">
        <v>67</v>
      </c>
      <c r="E55" s="8">
        <v>3</v>
      </c>
      <c r="F55" s="8"/>
      <c r="G55" s="8">
        <v>3</v>
      </c>
      <c r="H55" s="8" t="s">
        <v>207</v>
      </c>
      <c r="I55" s="8" t="s">
        <v>204</v>
      </c>
      <c r="J55" s="8" t="s">
        <v>195</v>
      </c>
      <c r="K55" s="55">
        <v>70</v>
      </c>
      <c r="L55" s="56">
        <v>0</v>
      </c>
      <c r="M55" s="55">
        <v>68</v>
      </c>
      <c r="N55" s="56">
        <v>0</v>
      </c>
      <c r="O55" s="55">
        <v>66</v>
      </c>
      <c r="P55" s="53">
        <v>0</v>
      </c>
      <c r="Q55" s="53">
        <v>0</v>
      </c>
      <c r="R55" s="55">
        <v>81</v>
      </c>
      <c r="S55" s="69">
        <v>10</v>
      </c>
      <c r="T55" s="88"/>
      <c r="U55" s="88"/>
      <c r="V55" s="89">
        <v>0</v>
      </c>
      <c r="W55" s="79">
        <f t="shared" si="7"/>
        <v>285</v>
      </c>
      <c r="X55" s="57">
        <f t="shared" si="11"/>
        <v>285</v>
      </c>
      <c r="AO55" s="55">
        <f t="shared" si="9"/>
        <v>0</v>
      </c>
      <c r="AP55" s="4" t="e">
        <f t="shared" si="12"/>
        <v>#NUM!</v>
      </c>
      <c r="AQ55" s="65">
        <f t="shared" si="6"/>
        <v>285</v>
      </c>
      <c r="AR55" s="4">
        <f t="shared" si="10"/>
        <v>10</v>
      </c>
      <c r="AT55" s="4">
        <v>0</v>
      </c>
      <c r="AU55" s="4">
        <v>0</v>
      </c>
      <c r="AV55" s="4">
        <v>0</v>
      </c>
      <c r="AW55" s="4">
        <v>0</v>
      </c>
    </row>
    <row r="56" spans="2:49" ht="15" x14ac:dyDescent="0.2">
      <c r="C56" s="85" t="s">
        <v>265</v>
      </c>
      <c r="D56" s="85" t="s">
        <v>266</v>
      </c>
      <c r="E56" s="24">
        <v>3</v>
      </c>
      <c r="F56" s="24"/>
      <c r="G56" s="24">
        <v>3</v>
      </c>
      <c r="H56" s="24" t="s">
        <v>209</v>
      </c>
      <c r="I56" s="24" t="s">
        <v>351</v>
      </c>
      <c r="J56" s="25" t="s">
        <v>195</v>
      </c>
      <c r="K56" s="55">
        <v>65</v>
      </c>
      <c r="L56" s="56"/>
      <c r="M56" s="55">
        <v>65</v>
      </c>
      <c r="N56" s="55">
        <v>81</v>
      </c>
      <c r="O56" s="59">
        <v>74</v>
      </c>
      <c r="P56" s="53"/>
      <c r="Q56" s="53">
        <v>0</v>
      </c>
      <c r="R56" s="53">
        <v>0</v>
      </c>
      <c r="S56" s="69">
        <v>10</v>
      </c>
      <c r="T56" s="88">
        <v>0</v>
      </c>
      <c r="U56" s="69">
        <v>10</v>
      </c>
      <c r="V56" s="89">
        <v>0</v>
      </c>
      <c r="W56" s="79">
        <f t="shared" si="7"/>
        <v>285</v>
      </c>
      <c r="X56" s="57">
        <f t="shared" si="11"/>
        <v>285</v>
      </c>
      <c r="AO56" s="55">
        <f t="shared" si="9"/>
        <v>0</v>
      </c>
      <c r="AQ56" s="65">
        <f t="shared" si="6"/>
        <v>285</v>
      </c>
      <c r="AR56" s="4">
        <f t="shared" si="10"/>
        <v>20</v>
      </c>
      <c r="AS56" s="25"/>
      <c r="AT56" s="25">
        <v>0</v>
      </c>
      <c r="AU56" s="25">
        <v>0</v>
      </c>
      <c r="AV56" s="25">
        <v>0</v>
      </c>
      <c r="AW56" s="25">
        <v>0</v>
      </c>
    </row>
    <row r="57" spans="2:49" ht="15" x14ac:dyDescent="0.2">
      <c r="B57" s="19"/>
      <c r="C57" s="9" t="s">
        <v>343</v>
      </c>
      <c r="D57" s="9" t="s">
        <v>344</v>
      </c>
      <c r="E57" s="8">
        <v>1</v>
      </c>
      <c r="F57" s="8"/>
      <c r="G57" s="8">
        <v>1</v>
      </c>
      <c r="H57" s="4" t="s">
        <v>207</v>
      </c>
      <c r="I57" s="4" t="s">
        <v>204</v>
      </c>
      <c r="J57" s="4" t="s">
        <v>54</v>
      </c>
      <c r="K57" s="55">
        <v>90</v>
      </c>
      <c r="L57" s="56">
        <v>0</v>
      </c>
      <c r="M57" s="56">
        <v>0</v>
      </c>
      <c r="N57" s="56">
        <v>0</v>
      </c>
      <c r="O57" s="60">
        <v>0</v>
      </c>
      <c r="P57" s="53">
        <v>0</v>
      </c>
      <c r="Q57" s="53">
        <v>0</v>
      </c>
      <c r="R57" s="53"/>
      <c r="S57" s="53"/>
      <c r="T57" s="88"/>
      <c r="U57" s="88"/>
      <c r="V57" s="89"/>
      <c r="W57" s="79">
        <f t="shared" si="7"/>
        <v>90</v>
      </c>
      <c r="X57" s="57">
        <f t="shared" si="11"/>
        <v>90</v>
      </c>
      <c r="AA57" s="4">
        <v>100</v>
      </c>
      <c r="AD57" s="4">
        <v>90</v>
      </c>
      <c r="AO57" s="55">
        <f t="shared" si="9"/>
        <v>190</v>
      </c>
      <c r="AP57" s="4" t="e">
        <f>SUM(Y57:AN57)-(SMALL(Y57:AN57,1)+SMALL(Y57:AN57,2)+SMALL(Y57:AN57,3)+SMALL(Y57:AN57,4)+SMALL(Y57:AN57,5)+SMALL(Y57:AN57,6)+SMALL(Y57:AN57,7)+SMALL(Y57:AN57,8)+SMALL(Y57:AN57,9)+SMALL(Y57:AN57,10)+SMALL(Y57:AN57,11))</f>
        <v>#NUM!</v>
      </c>
      <c r="AQ57" s="65">
        <f t="shared" ref="AQ57:AQ88" si="13">X57+AO57</f>
        <v>280</v>
      </c>
      <c r="AR57" s="4">
        <f t="shared" si="10"/>
        <v>0</v>
      </c>
      <c r="AT57" s="4">
        <v>0</v>
      </c>
      <c r="AU57" s="4">
        <v>0</v>
      </c>
      <c r="AV57" s="4">
        <v>0</v>
      </c>
      <c r="AW57" s="4">
        <v>0</v>
      </c>
    </row>
    <row r="58" spans="2:49" ht="15" x14ac:dyDescent="0.2">
      <c r="C58" s="4" t="s">
        <v>274</v>
      </c>
      <c r="D58" s="4" t="s">
        <v>275</v>
      </c>
      <c r="E58" s="8">
        <v>3</v>
      </c>
      <c r="G58" s="8">
        <v>3</v>
      </c>
      <c r="H58" s="4" t="s">
        <v>207</v>
      </c>
      <c r="I58" s="25" t="s">
        <v>204</v>
      </c>
      <c r="J58" s="4" t="s">
        <v>80</v>
      </c>
      <c r="K58" s="56">
        <v>0</v>
      </c>
      <c r="L58" s="55">
        <v>74</v>
      </c>
      <c r="M58" s="56"/>
      <c r="N58" s="56"/>
      <c r="O58" s="60"/>
      <c r="P58" s="53">
        <v>0</v>
      </c>
      <c r="Q58" s="53"/>
      <c r="R58" s="53"/>
      <c r="S58" s="53">
        <v>0</v>
      </c>
      <c r="T58" s="88">
        <v>0</v>
      </c>
      <c r="U58" s="88">
        <v>0</v>
      </c>
      <c r="V58" s="89">
        <v>0</v>
      </c>
      <c r="W58" s="79">
        <f t="shared" si="7"/>
        <v>74</v>
      </c>
      <c r="X58" s="57">
        <f t="shared" si="11"/>
        <v>74</v>
      </c>
      <c r="Y58" s="4">
        <v>60</v>
      </c>
      <c r="AE58" s="4">
        <v>73</v>
      </c>
      <c r="AL58" s="4">
        <v>72</v>
      </c>
      <c r="AO58" s="55">
        <f t="shared" si="9"/>
        <v>205</v>
      </c>
      <c r="AP58" s="4" t="e">
        <f>SUM(Y58:AN58)-(SMALL(Y58:AN58,1)+SMALL(Y58:AN58,2)+SMALL(Y58:AN58,3)+SMALL(Y58:AN58,4)+SMALL(Y58:AN58,5)+SMALL(Y58:AN58,6)+SMALL(Y58:AN58,7)+SMALL(Y58:AN58,8)+SMALL(Y58:AN58,9)+SMALL(Y58:AN58,10)+SMALL(Y58:AN58,11))</f>
        <v>#NUM!</v>
      </c>
      <c r="AQ58" s="65">
        <f t="shared" si="13"/>
        <v>279</v>
      </c>
      <c r="AR58" s="4">
        <f t="shared" si="10"/>
        <v>0</v>
      </c>
      <c r="AT58" s="4">
        <v>0</v>
      </c>
      <c r="AU58" s="4">
        <v>0</v>
      </c>
      <c r="AV58" s="4">
        <v>0</v>
      </c>
      <c r="AW58" s="4">
        <v>0</v>
      </c>
    </row>
    <row r="59" spans="2:49" ht="15" x14ac:dyDescent="0.2">
      <c r="C59" s="21" t="s">
        <v>38</v>
      </c>
      <c r="D59" s="21" t="s">
        <v>271</v>
      </c>
      <c r="E59" s="24">
        <v>4</v>
      </c>
      <c r="F59" s="24"/>
      <c r="G59" s="24">
        <v>4</v>
      </c>
      <c r="H59" s="25" t="s">
        <v>230</v>
      </c>
      <c r="I59" s="25" t="s">
        <v>214</v>
      </c>
      <c r="J59" s="25" t="s">
        <v>32</v>
      </c>
      <c r="K59" s="56">
        <v>0</v>
      </c>
      <c r="L59" s="55">
        <v>68</v>
      </c>
      <c r="M59" s="55">
        <v>39</v>
      </c>
      <c r="N59" s="56">
        <v>0</v>
      </c>
      <c r="O59" s="59">
        <v>51</v>
      </c>
      <c r="P59" s="53"/>
      <c r="Q59" s="53"/>
      <c r="R59" s="55">
        <v>58</v>
      </c>
      <c r="S59" s="53">
        <v>0</v>
      </c>
      <c r="T59" s="88">
        <v>0</v>
      </c>
      <c r="U59" s="69">
        <v>10</v>
      </c>
      <c r="V59" s="89">
        <v>0</v>
      </c>
      <c r="W59" s="79">
        <f t="shared" si="7"/>
        <v>216</v>
      </c>
      <c r="X59" s="57">
        <f t="shared" si="11"/>
        <v>216</v>
      </c>
      <c r="Y59" s="4">
        <v>62</v>
      </c>
      <c r="AO59" s="55">
        <f t="shared" si="9"/>
        <v>62</v>
      </c>
      <c r="AP59" s="4" t="e">
        <f>SUM(Y59:AN59)-(SMALL(Y59:AN59,1)+SMALL(Y59:AN59,2)+SMALL(Y59:AN59,3)+SMALL(Y59:AN59,4)+SMALL(Y59:AN59,5)+SMALL(Y59:AN59,6)+SMALL(Y59:AN59,7)+SMALL(Y59:AN59,8)+SMALL(Y59:AN59,9)+SMALL(Y59:AN59,10)+SMALL(Y59:AN59,11))</f>
        <v>#NUM!</v>
      </c>
      <c r="AQ59" s="65">
        <f t="shared" si="13"/>
        <v>278</v>
      </c>
      <c r="AR59" s="4">
        <f t="shared" si="10"/>
        <v>10</v>
      </c>
      <c r="AS59" s="25"/>
      <c r="AT59" s="25">
        <v>0</v>
      </c>
      <c r="AU59" s="25">
        <v>0</v>
      </c>
      <c r="AV59" s="25">
        <v>0</v>
      </c>
      <c r="AW59" s="25">
        <v>0</v>
      </c>
    </row>
    <row r="60" spans="2:49" ht="15" x14ac:dyDescent="0.2">
      <c r="C60" s="4" t="s">
        <v>326</v>
      </c>
      <c r="D60" s="4" t="s">
        <v>327</v>
      </c>
      <c r="E60" s="8">
        <v>1</v>
      </c>
      <c r="G60" s="4">
        <v>1</v>
      </c>
      <c r="H60" s="4" t="s">
        <v>489</v>
      </c>
      <c r="I60" s="4" t="s">
        <v>204</v>
      </c>
      <c r="J60" s="4" t="s">
        <v>80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88">
        <v>0</v>
      </c>
      <c r="U60" s="88">
        <v>0</v>
      </c>
      <c r="V60" s="89">
        <v>0</v>
      </c>
      <c r="W60" s="79">
        <f t="shared" si="7"/>
        <v>0</v>
      </c>
      <c r="X60" s="57">
        <f t="shared" si="11"/>
        <v>0</v>
      </c>
      <c r="Y60" s="4">
        <v>95</v>
      </c>
      <c r="AE60" s="4">
        <v>92</v>
      </c>
      <c r="AH60" s="4">
        <v>88</v>
      </c>
      <c r="AO60" s="55">
        <f t="shared" si="9"/>
        <v>275</v>
      </c>
      <c r="AP60" s="4" t="e">
        <f>SUM(Y60:AN60)-(SMALL(Y60:AN60,1)+SMALL(Y60:AN60,2)+SMALL(Y60:AN60,3)+SMALL(Y60:AN60,4)+SMALL(Y60:AN60,5)+SMALL(Y60:AN60,6)+SMALL(Y60:AN60,7)+SMALL(Y60:AN60,8)+SMALL(Y60:AN60,9)+SMALL(Y60:AN60,10)+SMALL(Y60:AN60,11))</f>
        <v>#NUM!</v>
      </c>
      <c r="AQ60" s="65">
        <f t="shared" si="13"/>
        <v>275</v>
      </c>
      <c r="AR60" s="4">
        <f t="shared" si="10"/>
        <v>0</v>
      </c>
      <c r="AT60" s="4">
        <v>0</v>
      </c>
      <c r="AU60" s="4">
        <v>0</v>
      </c>
      <c r="AV60" s="4">
        <v>0</v>
      </c>
      <c r="AW60" s="4">
        <v>0</v>
      </c>
    </row>
    <row r="61" spans="2:49" ht="15" x14ac:dyDescent="0.2">
      <c r="C61" s="11" t="s">
        <v>94</v>
      </c>
      <c r="D61" s="11" t="s">
        <v>237</v>
      </c>
      <c r="E61" s="8">
        <v>4</v>
      </c>
      <c r="F61" s="8"/>
      <c r="G61" s="8">
        <v>4</v>
      </c>
      <c r="H61" s="8" t="s">
        <v>357</v>
      </c>
      <c r="I61" s="4" t="s">
        <v>358</v>
      </c>
      <c r="J61" s="4" t="s">
        <v>80</v>
      </c>
      <c r="K61" s="55">
        <v>52</v>
      </c>
      <c r="L61" s="56">
        <v>0</v>
      </c>
      <c r="M61" s="55">
        <v>31</v>
      </c>
      <c r="N61" s="56">
        <v>0</v>
      </c>
      <c r="O61" s="60"/>
      <c r="P61" s="53"/>
      <c r="Q61" s="53"/>
      <c r="R61" s="55">
        <v>57</v>
      </c>
      <c r="S61" s="69">
        <v>10</v>
      </c>
      <c r="T61" s="88">
        <v>0</v>
      </c>
      <c r="U61" s="88">
        <v>0</v>
      </c>
      <c r="V61" s="89">
        <v>0</v>
      </c>
      <c r="W61" s="79">
        <f t="shared" si="7"/>
        <v>140</v>
      </c>
      <c r="X61" s="57">
        <f t="shared" si="11"/>
        <v>140</v>
      </c>
      <c r="AE61" s="4">
        <v>67</v>
      </c>
      <c r="AL61" s="4">
        <v>68</v>
      </c>
      <c r="AO61" s="55">
        <f t="shared" si="9"/>
        <v>135</v>
      </c>
      <c r="AP61" s="4" t="e">
        <f>SUM(Y61:AN61)-(SMALL(Y61:AN61,1)+SMALL(Y61:AN61,2)+SMALL(Y61:AN61,3)+SMALL(Y61:AN61,4)+SMALL(Y61:AN61,5)+SMALL(Y61:AN61,6)+SMALL(Y61:AN61,7)+SMALL(Y61:AN61,8)+SMALL(Y61:AN61,9)+SMALL(Y61:AN61,10)+SMALL(Y61:AN61,11))</f>
        <v>#NUM!</v>
      </c>
      <c r="AQ61" s="65">
        <f t="shared" si="13"/>
        <v>275</v>
      </c>
      <c r="AR61" s="4">
        <f t="shared" si="10"/>
        <v>10</v>
      </c>
      <c r="AT61" s="4">
        <v>0</v>
      </c>
      <c r="AU61" s="4">
        <v>0</v>
      </c>
      <c r="AV61" s="4">
        <v>0</v>
      </c>
      <c r="AW61" s="4">
        <v>0</v>
      </c>
    </row>
    <row r="62" spans="2:49" ht="15" x14ac:dyDescent="0.2">
      <c r="C62" s="21" t="s">
        <v>79</v>
      </c>
      <c r="D62" s="21" t="s">
        <v>267</v>
      </c>
      <c r="E62" s="8">
        <v>3</v>
      </c>
      <c r="G62" s="8">
        <v>3</v>
      </c>
      <c r="H62" s="8" t="s">
        <v>207</v>
      </c>
      <c r="I62" s="8" t="s">
        <v>204</v>
      </c>
      <c r="J62" s="4" t="s">
        <v>54</v>
      </c>
      <c r="K62" s="55">
        <v>75</v>
      </c>
      <c r="L62" s="56">
        <v>0</v>
      </c>
      <c r="M62" s="55">
        <v>51</v>
      </c>
      <c r="N62" s="56">
        <v>0</v>
      </c>
      <c r="O62" s="60"/>
      <c r="P62" s="53"/>
      <c r="Q62" s="53"/>
      <c r="R62" s="55">
        <v>83</v>
      </c>
      <c r="S62" s="69">
        <v>10</v>
      </c>
      <c r="T62" s="69">
        <v>10</v>
      </c>
      <c r="U62" s="69">
        <v>10</v>
      </c>
      <c r="V62" s="89">
        <v>0</v>
      </c>
      <c r="W62" s="79">
        <f t="shared" ref="W62:W93" si="14">SUM(K62:V62)-(Q62+S62+T62+U62)</f>
        <v>209</v>
      </c>
      <c r="X62" s="57">
        <f t="shared" si="11"/>
        <v>209</v>
      </c>
      <c r="AA62" s="4">
        <v>64</v>
      </c>
      <c r="AO62" s="55">
        <f t="shared" si="9"/>
        <v>64</v>
      </c>
      <c r="AP62" s="4">
        <v>0</v>
      </c>
      <c r="AQ62" s="65">
        <f t="shared" si="13"/>
        <v>273</v>
      </c>
      <c r="AR62" s="4">
        <f t="shared" si="10"/>
        <v>30</v>
      </c>
      <c r="AT62" s="4">
        <v>0</v>
      </c>
      <c r="AU62" s="4">
        <v>0</v>
      </c>
      <c r="AV62" s="4">
        <v>0</v>
      </c>
      <c r="AW62" s="4">
        <v>0</v>
      </c>
    </row>
    <row r="63" spans="2:49" ht="15" x14ac:dyDescent="0.2">
      <c r="C63" s="4" t="s">
        <v>420</v>
      </c>
      <c r="D63" s="4" t="s">
        <v>48</v>
      </c>
      <c r="E63" s="8">
        <v>4</v>
      </c>
      <c r="G63" s="4">
        <v>4</v>
      </c>
      <c r="H63" s="4" t="s">
        <v>230</v>
      </c>
      <c r="I63" s="4" t="s">
        <v>214</v>
      </c>
      <c r="J63" s="4" t="s">
        <v>103</v>
      </c>
      <c r="K63" s="55">
        <v>10</v>
      </c>
      <c r="L63" s="55">
        <v>72</v>
      </c>
      <c r="M63" s="55">
        <v>42</v>
      </c>
      <c r="N63" s="55">
        <v>67</v>
      </c>
      <c r="O63" s="55">
        <v>10</v>
      </c>
      <c r="P63" s="53">
        <v>0</v>
      </c>
      <c r="Q63" s="53">
        <v>0</v>
      </c>
      <c r="R63" s="55">
        <v>67</v>
      </c>
      <c r="S63" s="4">
        <v>0</v>
      </c>
      <c r="T63" s="69">
        <v>0</v>
      </c>
      <c r="U63" s="69">
        <v>10</v>
      </c>
      <c r="V63" s="89">
        <v>0</v>
      </c>
      <c r="W63" s="79">
        <f t="shared" si="14"/>
        <v>268</v>
      </c>
      <c r="X63" s="57">
        <f t="shared" si="11"/>
        <v>268</v>
      </c>
      <c r="AO63" s="55">
        <f t="shared" si="9"/>
        <v>0</v>
      </c>
      <c r="AP63" s="4" t="e">
        <f>SUM(Y63:AN63)-(SMALL(Y63:AN63,1)+SMALL(Y63:AN63,2)+SMALL(Y63:AN63,3)+SMALL(Y63:AN63,4)+SMALL(Y63:AN63,5)+SMALL(Y63:AN63,6)+SMALL(Y63:AN63,7)+SMALL(Y63:AN63,8)+SMALL(Y63:AN63,9)+SMALL(Y63:AN63,10)+SMALL(Y63:AN63,11))</f>
        <v>#NUM!</v>
      </c>
      <c r="AQ63" s="65">
        <f t="shared" si="13"/>
        <v>268</v>
      </c>
      <c r="AR63" s="4">
        <f t="shared" si="10"/>
        <v>10</v>
      </c>
      <c r="AT63" s="4">
        <v>0</v>
      </c>
      <c r="AU63" s="4">
        <v>0</v>
      </c>
      <c r="AV63" s="4">
        <v>0</v>
      </c>
      <c r="AW63" s="4">
        <v>0</v>
      </c>
    </row>
    <row r="64" spans="2:49" ht="15" x14ac:dyDescent="0.2">
      <c r="C64" s="75" t="s">
        <v>295</v>
      </c>
      <c r="D64" s="94" t="s">
        <v>110</v>
      </c>
      <c r="E64" s="8">
        <v>3</v>
      </c>
      <c r="F64" s="8"/>
      <c r="G64" s="8">
        <v>3</v>
      </c>
      <c r="H64" s="4" t="s">
        <v>210</v>
      </c>
      <c r="I64" s="4" t="s">
        <v>205</v>
      </c>
      <c r="J64" s="4" t="s">
        <v>195</v>
      </c>
      <c r="K64" s="56">
        <v>0</v>
      </c>
      <c r="L64" s="56">
        <v>0</v>
      </c>
      <c r="M64" s="55">
        <v>52</v>
      </c>
      <c r="N64" s="55">
        <v>79</v>
      </c>
      <c r="O64" s="55">
        <v>62</v>
      </c>
      <c r="P64" s="53"/>
      <c r="Q64" s="53"/>
      <c r="R64" s="53"/>
      <c r="S64" s="69">
        <v>10</v>
      </c>
      <c r="T64" s="69">
        <v>10</v>
      </c>
      <c r="U64" s="69">
        <v>10</v>
      </c>
      <c r="V64" s="89">
        <v>0</v>
      </c>
      <c r="W64" s="79">
        <f t="shared" si="14"/>
        <v>193</v>
      </c>
      <c r="X64" s="57">
        <f t="shared" si="11"/>
        <v>193</v>
      </c>
      <c r="AA64" s="4">
        <v>72</v>
      </c>
      <c r="AO64" s="55">
        <f t="shared" si="9"/>
        <v>72</v>
      </c>
      <c r="AP64" s="4">
        <v>0</v>
      </c>
      <c r="AQ64" s="65">
        <f t="shared" si="13"/>
        <v>265</v>
      </c>
      <c r="AR64" s="4">
        <f t="shared" si="10"/>
        <v>30</v>
      </c>
      <c r="AT64" s="4">
        <v>0</v>
      </c>
      <c r="AU64" s="4">
        <v>0</v>
      </c>
      <c r="AV64" s="4">
        <v>0</v>
      </c>
      <c r="AW64" s="4">
        <v>0</v>
      </c>
    </row>
    <row r="65" spans="2:49" ht="15" x14ac:dyDescent="0.2">
      <c r="C65" s="21" t="s">
        <v>68</v>
      </c>
      <c r="D65" s="21" t="s">
        <v>128</v>
      </c>
      <c r="E65" s="8">
        <v>3</v>
      </c>
      <c r="F65" s="8"/>
      <c r="G65" s="8">
        <v>3</v>
      </c>
      <c r="H65" s="4" t="s">
        <v>209</v>
      </c>
      <c r="I65" s="8" t="s">
        <v>351</v>
      </c>
      <c r="J65" s="83" t="s">
        <v>54</v>
      </c>
      <c r="K65" s="55">
        <v>66</v>
      </c>
      <c r="L65" s="56"/>
      <c r="M65" s="55">
        <v>48</v>
      </c>
      <c r="N65" s="56"/>
      <c r="O65" s="60"/>
      <c r="P65" s="53">
        <v>0</v>
      </c>
      <c r="Q65" s="64">
        <v>10</v>
      </c>
      <c r="R65" s="53"/>
      <c r="S65" s="69">
        <v>10</v>
      </c>
      <c r="T65" s="69">
        <v>10</v>
      </c>
      <c r="U65" s="69">
        <v>10</v>
      </c>
      <c r="V65" s="89">
        <v>0</v>
      </c>
      <c r="W65" s="79">
        <f t="shared" si="14"/>
        <v>114</v>
      </c>
      <c r="X65" s="57">
        <f t="shared" si="11"/>
        <v>114</v>
      </c>
      <c r="Y65" s="4">
        <v>70</v>
      </c>
      <c r="AD65" s="4">
        <v>76</v>
      </c>
      <c r="AO65" s="55">
        <f t="shared" si="9"/>
        <v>146</v>
      </c>
      <c r="AP65" s="4">
        <v>0</v>
      </c>
      <c r="AQ65" s="65">
        <f t="shared" si="13"/>
        <v>260</v>
      </c>
      <c r="AR65" s="4">
        <f t="shared" si="10"/>
        <v>40</v>
      </c>
      <c r="AT65" s="4">
        <v>0</v>
      </c>
      <c r="AU65" s="4">
        <v>0</v>
      </c>
      <c r="AV65" s="4">
        <v>0</v>
      </c>
      <c r="AW65" s="4">
        <v>0</v>
      </c>
    </row>
    <row r="66" spans="2:49" ht="15" x14ac:dyDescent="0.2">
      <c r="C66" s="92" t="s">
        <v>431</v>
      </c>
      <c r="D66" s="96" t="s">
        <v>432</v>
      </c>
      <c r="E66" s="24">
        <v>2</v>
      </c>
      <c r="F66" s="24"/>
      <c r="G66" s="24">
        <v>2</v>
      </c>
      <c r="H66" s="24" t="s">
        <v>207</v>
      </c>
      <c r="I66" s="25" t="s">
        <v>204</v>
      </c>
      <c r="J66" s="25" t="s">
        <v>433</v>
      </c>
      <c r="K66" s="55">
        <v>77</v>
      </c>
      <c r="L66" s="56">
        <v>0</v>
      </c>
      <c r="M66" s="55">
        <v>92</v>
      </c>
      <c r="N66" s="56">
        <v>0</v>
      </c>
      <c r="O66" s="59">
        <v>87</v>
      </c>
      <c r="P66" s="53"/>
      <c r="Q66" s="53"/>
      <c r="R66" s="53"/>
      <c r="S66" s="69">
        <v>10</v>
      </c>
      <c r="T66" s="88">
        <v>0</v>
      </c>
      <c r="U66" s="88">
        <v>0</v>
      </c>
      <c r="V66" s="89">
        <v>0</v>
      </c>
      <c r="W66" s="79">
        <f t="shared" si="14"/>
        <v>256</v>
      </c>
      <c r="X66" s="57">
        <f t="shared" si="11"/>
        <v>256</v>
      </c>
      <c r="AO66" s="55">
        <f t="shared" ref="AO66:AO97" si="15">SUM(Y66:AN66)-AG66</f>
        <v>0</v>
      </c>
      <c r="AQ66" s="65">
        <f t="shared" si="13"/>
        <v>256</v>
      </c>
      <c r="AR66" s="4">
        <f t="shared" ref="AR66:AR97" si="16">Q66+S66+T66+U66+AG66</f>
        <v>10</v>
      </c>
      <c r="AS66" s="25"/>
      <c r="AT66" s="25"/>
      <c r="AU66" s="25"/>
      <c r="AV66" s="25"/>
      <c r="AW66" s="25"/>
    </row>
    <row r="67" spans="2:49" ht="15" x14ac:dyDescent="0.2">
      <c r="C67" s="4" t="s">
        <v>84</v>
      </c>
      <c r="D67" s="4" t="s">
        <v>62</v>
      </c>
      <c r="E67" s="8">
        <v>3</v>
      </c>
      <c r="G67" s="4">
        <v>3</v>
      </c>
      <c r="H67" s="4" t="s">
        <v>207</v>
      </c>
      <c r="I67" s="4" t="s">
        <v>204</v>
      </c>
      <c r="J67" s="4" t="s">
        <v>80</v>
      </c>
      <c r="K67" s="53">
        <v>0</v>
      </c>
      <c r="L67" s="53"/>
      <c r="M67" s="53"/>
      <c r="N67" s="53">
        <v>0</v>
      </c>
      <c r="O67" s="53"/>
      <c r="P67" s="55">
        <v>85</v>
      </c>
      <c r="Q67" s="53"/>
      <c r="R67" s="53"/>
      <c r="S67" s="53">
        <v>0</v>
      </c>
      <c r="T67" s="88">
        <v>0</v>
      </c>
      <c r="U67" s="88">
        <v>0</v>
      </c>
      <c r="V67" s="89">
        <v>0</v>
      </c>
      <c r="W67" s="79">
        <f t="shared" si="14"/>
        <v>85</v>
      </c>
      <c r="X67" s="57">
        <f t="shared" si="11"/>
        <v>85</v>
      </c>
      <c r="Z67" s="4">
        <v>86</v>
      </c>
      <c r="AL67" s="4">
        <v>85</v>
      </c>
      <c r="AO67" s="55">
        <f t="shared" si="15"/>
        <v>171</v>
      </c>
      <c r="AP67" s="4" t="e">
        <f t="shared" ref="AP67:AP73" si="17">SUM(Y67:AN67)-(SMALL(Y67:AN67,1)+SMALL(Y67:AN67,2)+SMALL(Y67:AN67,3)+SMALL(Y67:AN67,4)+SMALL(Y67:AN67,5)+SMALL(Y67:AN67,6)+SMALL(Y67:AN67,7)+SMALL(Y67:AN67,8)+SMALL(Y67:AN67,9)+SMALL(Y67:AN67,10)+SMALL(Y67:AN67,11))</f>
        <v>#NUM!</v>
      </c>
      <c r="AQ67" s="65">
        <f t="shared" si="13"/>
        <v>256</v>
      </c>
      <c r="AR67" s="4">
        <f t="shared" si="16"/>
        <v>0</v>
      </c>
      <c r="AT67" s="4">
        <v>0</v>
      </c>
      <c r="AU67" s="4">
        <v>0</v>
      </c>
      <c r="AV67" s="4">
        <v>0</v>
      </c>
      <c r="AW67" s="4">
        <v>0</v>
      </c>
    </row>
    <row r="68" spans="2:49" ht="15" x14ac:dyDescent="0.2">
      <c r="C68" s="21" t="s">
        <v>13</v>
      </c>
      <c r="D68" s="21" t="s">
        <v>14</v>
      </c>
      <c r="E68" s="8">
        <v>2</v>
      </c>
      <c r="F68" s="8"/>
      <c r="G68" s="8">
        <v>2</v>
      </c>
      <c r="H68" s="4" t="s">
        <v>209</v>
      </c>
      <c r="I68" s="24" t="s">
        <v>351</v>
      </c>
      <c r="J68" s="4" t="s">
        <v>0</v>
      </c>
      <c r="K68" s="60">
        <v>0</v>
      </c>
      <c r="L68" s="60"/>
      <c r="M68" s="60"/>
      <c r="N68" s="55">
        <v>87</v>
      </c>
      <c r="O68" s="60"/>
      <c r="P68" s="53">
        <v>0</v>
      </c>
      <c r="Q68" s="53"/>
      <c r="R68" s="53"/>
      <c r="S68" s="53">
        <v>0</v>
      </c>
      <c r="T68" s="88">
        <v>0</v>
      </c>
      <c r="U68" s="88">
        <v>0</v>
      </c>
      <c r="V68" s="89">
        <v>0</v>
      </c>
      <c r="W68" s="79">
        <f t="shared" si="14"/>
        <v>87</v>
      </c>
      <c r="X68" s="57">
        <f t="shared" si="11"/>
        <v>87</v>
      </c>
      <c r="AA68" s="4">
        <v>84</v>
      </c>
      <c r="AD68" s="4">
        <v>84</v>
      </c>
      <c r="AO68" s="55">
        <f t="shared" si="15"/>
        <v>168</v>
      </c>
      <c r="AP68" s="4" t="e">
        <f t="shared" si="17"/>
        <v>#NUM!</v>
      </c>
      <c r="AQ68" s="65">
        <f t="shared" si="13"/>
        <v>255</v>
      </c>
      <c r="AR68" s="4">
        <f t="shared" si="16"/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</row>
    <row r="69" spans="2:49" ht="15" x14ac:dyDescent="0.2">
      <c r="B69" s="19"/>
      <c r="C69" s="9" t="s">
        <v>69</v>
      </c>
      <c r="D69" s="9" t="s">
        <v>70</v>
      </c>
      <c r="E69" s="8">
        <v>2</v>
      </c>
      <c r="F69" s="8"/>
      <c r="G69" s="8">
        <v>2</v>
      </c>
      <c r="H69" s="8" t="s">
        <v>207</v>
      </c>
      <c r="I69" s="8" t="s">
        <v>204</v>
      </c>
      <c r="J69" s="4" t="s">
        <v>54</v>
      </c>
      <c r="K69" s="55">
        <v>86</v>
      </c>
      <c r="L69" s="56">
        <v>0</v>
      </c>
      <c r="M69" s="55">
        <v>80</v>
      </c>
      <c r="N69" s="56">
        <v>0</v>
      </c>
      <c r="O69" s="60"/>
      <c r="P69" s="53"/>
      <c r="Q69" s="53"/>
      <c r="R69" s="53"/>
      <c r="S69" s="53">
        <v>0</v>
      </c>
      <c r="T69" s="88">
        <v>0</v>
      </c>
      <c r="U69" s="88">
        <v>0</v>
      </c>
      <c r="V69" s="89">
        <v>0</v>
      </c>
      <c r="W69" s="79">
        <f t="shared" si="14"/>
        <v>166</v>
      </c>
      <c r="X69" s="57">
        <f t="shared" si="11"/>
        <v>166</v>
      </c>
      <c r="AA69" s="4">
        <v>85</v>
      </c>
      <c r="AO69" s="55">
        <f t="shared" si="15"/>
        <v>85</v>
      </c>
      <c r="AP69" s="4" t="e">
        <f t="shared" si="17"/>
        <v>#NUM!</v>
      </c>
      <c r="AQ69" s="65">
        <f t="shared" si="13"/>
        <v>251</v>
      </c>
      <c r="AR69" s="4">
        <f t="shared" si="16"/>
        <v>0</v>
      </c>
      <c r="AT69" s="4">
        <v>0</v>
      </c>
      <c r="AU69" s="4">
        <v>0</v>
      </c>
      <c r="AV69" s="4">
        <v>0</v>
      </c>
      <c r="AW69" s="4">
        <v>0</v>
      </c>
    </row>
    <row r="70" spans="2:49" ht="15" x14ac:dyDescent="0.2">
      <c r="C70" s="4" t="s">
        <v>437</v>
      </c>
      <c r="D70" s="4" t="s">
        <v>438</v>
      </c>
      <c r="E70" s="8">
        <v>3</v>
      </c>
      <c r="F70" s="8"/>
      <c r="G70" s="8">
        <v>3</v>
      </c>
      <c r="H70" s="4" t="s">
        <v>207</v>
      </c>
      <c r="I70" s="25" t="s">
        <v>204</v>
      </c>
      <c r="J70" s="4" t="s">
        <v>32</v>
      </c>
      <c r="K70" s="56">
        <v>0</v>
      </c>
      <c r="L70" s="55">
        <v>79</v>
      </c>
      <c r="M70" s="56">
        <v>0</v>
      </c>
      <c r="N70" s="55">
        <v>85</v>
      </c>
      <c r="O70" s="60">
        <v>0</v>
      </c>
      <c r="P70" s="55">
        <v>86</v>
      </c>
      <c r="Q70" s="64">
        <v>10</v>
      </c>
      <c r="R70" s="53">
        <v>0</v>
      </c>
      <c r="S70" s="53">
        <v>0</v>
      </c>
      <c r="T70" s="88">
        <v>0</v>
      </c>
      <c r="U70" s="88">
        <v>0</v>
      </c>
      <c r="V70" s="89">
        <v>0</v>
      </c>
      <c r="W70" s="79">
        <f t="shared" si="14"/>
        <v>250</v>
      </c>
      <c r="X70" s="57">
        <v>250</v>
      </c>
      <c r="AO70" s="55">
        <f t="shared" si="15"/>
        <v>0</v>
      </c>
      <c r="AP70" s="4" t="e">
        <f t="shared" si="17"/>
        <v>#NUM!</v>
      </c>
      <c r="AQ70" s="65">
        <f t="shared" si="13"/>
        <v>250</v>
      </c>
      <c r="AR70" s="4">
        <f t="shared" si="16"/>
        <v>10</v>
      </c>
      <c r="AT70" s="4">
        <v>0</v>
      </c>
      <c r="AU70" s="4">
        <v>0</v>
      </c>
      <c r="AV70" s="4">
        <v>0</v>
      </c>
      <c r="AW70" s="4">
        <v>0</v>
      </c>
    </row>
    <row r="71" spans="2:49" ht="15" x14ac:dyDescent="0.2">
      <c r="B71" s="19"/>
      <c r="C71" s="91" t="s">
        <v>91</v>
      </c>
      <c r="D71" s="95" t="s">
        <v>323</v>
      </c>
      <c r="E71" s="8" t="s">
        <v>245</v>
      </c>
      <c r="F71" s="8"/>
      <c r="G71" s="8" t="s">
        <v>245</v>
      </c>
      <c r="H71" s="8" t="s">
        <v>210</v>
      </c>
      <c r="I71" s="4" t="s">
        <v>283</v>
      </c>
      <c r="J71" s="4" t="s">
        <v>80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88">
        <v>0</v>
      </c>
      <c r="U71" s="88">
        <v>0</v>
      </c>
      <c r="V71" s="89">
        <v>0</v>
      </c>
      <c r="W71" s="79">
        <f t="shared" si="14"/>
        <v>0</v>
      </c>
      <c r="X71" s="57">
        <f t="shared" ref="X71:X102" si="18">SUM(K71:V71)-(SMALL(K71:V71,1)+(SMALL(K71:V71,2)+SMALL(K71:V71,3)+SMALL(K71:V71,4)+SMALL(K71:V71,5)+SMALL(K71:V71,6)))</f>
        <v>0</v>
      </c>
      <c r="Y71" s="4">
        <v>57</v>
      </c>
      <c r="AC71" s="4">
        <v>78</v>
      </c>
      <c r="AE71" s="4">
        <v>62</v>
      </c>
      <c r="AH71" s="4">
        <v>52</v>
      </c>
      <c r="AO71" s="55">
        <f t="shared" si="15"/>
        <v>249</v>
      </c>
      <c r="AP71" s="4" t="e">
        <f t="shared" si="17"/>
        <v>#NUM!</v>
      </c>
      <c r="AQ71" s="65">
        <f t="shared" si="13"/>
        <v>249</v>
      </c>
      <c r="AR71" s="4">
        <f t="shared" si="16"/>
        <v>0</v>
      </c>
      <c r="AT71" s="4">
        <v>0</v>
      </c>
      <c r="AU71" s="4">
        <v>0</v>
      </c>
      <c r="AV71" s="4">
        <v>0</v>
      </c>
      <c r="AW71" s="4">
        <v>0</v>
      </c>
    </row>
    <row r="72" spans="2:49" ht="15" x14ac:dyDescent="0.2">
      <c r="B72" s="19"/>
      <c r="C72" s="3" t="s">
        <v>108</v>
      </c>
      <c r="D72" s="3" t="s">
        <v>212</v>
      </c>
      <c r="E72" s="8">
        <v>2</v>
      </c>
      <c r="F72" s="8"/>
      <c r="G72" s="8">
        <v>2</v>
      </c>
      <c r="H72" s="8" t="s">
        <v>209</v>
      </c>
      <c r="I72" s="8" t="s">
        <v>351</v>
      </c>
      <c r="J72" s="8" t="s">
        <v>103</v>
      </c>
      <c r="K72" s="56">
        <v>0</v>
      </c>
      <c r="L72" s="56">
        <v>0</v>
      </c>
      <c r="M72" s="55">
        <v>78</v>
      </c>
      <c r="N72" s="56"/>
      <c r="O72" s="55">
        <v>78</v>
      </c>
      <c r="P72" s="53"/>
      <c r="Q72" s="53"/>
      <c r="R72" s="53">
        <v>0</v>
      </c>
      <c r="S72" s="69">
        <v>10</v>
      </c>
      <c r="T72" s="88">
        <v>0</v>
      </c>
      <c r="U72" s="88">
        <v>0</v>
      </c>
      <c r="V72" s="82">
        <v>90</v>
      </c>
      <c r="W72" s="79">
        <f t="shared" si="14"/>
        <v>246</v>
      </c>
      <c r="X72" s="57">
        <f t="shared" si="18"/>
        <v>246</v>
      </c>
      <c r="AO72" s="55">
        <f t="shared" si="15"/>
        <v>0</v>
      </c>
      <c r="AP72" s="4" t="e">
        <f t="shared" si="17"/>
        <v>#NUM!</v>
      </c>
      <c r="AQ72" s="65">
        <f t="shared" si="13"/>
        <v>246</v>
      </c>
      <c r="AR72" s="4">
        <f t="shared" si="16"/>
        <v>10</v>
      </c>
      <c r="AT72" s="4">
        <v>0</v>
      </c>
      <c r="AU72" s="4">
        <v>0</v>
      </c>
      <c r="AV72" s="4">
        <v>0</v>
      </c>
      <c r="AW72" s="4">
        <v>0</v>
      </c>
    </row>
    <row r="73" spans="2:49" ht="15" x14ac:dyDescent="0.2">
      <c r="C73" s="4" t="s">
        <v>473</v>
      </c>
      <c r="D73" s="4" t="s">
        <v>474</v>
      </c>
      <c r="E73" s="8">
        <v>3</v>
      </c>
      <c r="G73" s="4">
        <v>2</v>
      </c>
      <c r="J73" s="4" t="s">
        <v>49</v>
      </c>
      <c r="K73" s="60">
        <v>0</v>
      </c>
      <c r="L73" s="60">
        <v>0</v>
      </c>
      <c r="M73" s="60"/>
      <c r="N73" s="60"/>
      <c r="O73" s="55">
        <v>77</v>
      </c>
      <c r="P73" s="53"/>
      <c r="Q73" s="53">
        <v>0</v>
      </c>
      <c r="R73" s="55">
        <v>89</v>
      </c>
      <c r="S73" s="53">
        <v>0</v>
      </c>
      <c r="T73" s="88">
        <v>0</v>
      </c>
      <c r="U73" s="88">
        <v>0</v>
      </c>
      <c r="V73" s="82">
        <v>75</v>
      </c>
      <c r="W73" s="79">
        <f t="shared" si="14"/>
        <v>241</v>
      </c>
      <c r="X73" s="57">
        <f t="shared" si="18"/>
        <v>241</v>
      </c>
      <c r="AO73" s="55">
        <f t="shared" si="15"/>
        <v>0</v>
      </c>
      <c r="AP73" s="4" t="e">
        <f t="shared" si="17"/>
        <v>#NUM!</v>
      </c>
      <c r="AQ73" s="65">
        <f t="shared" si="13"/>
        <v>241</v>
      </c>
      <c r="AR73" s="4">
        <f t="shared" si="16"/>
        <v>0</v>
      </c>
    </row>
    <row r="74" spans="2:49" ht="15" x14ac:dyDescent="0.2">
      <c r="C74" s="75" t="s">
        <v>58</v>
      </c>
      <c r="D74" s="94" t="s">
        <v>251</v>
      </c>
      <c r="E74" s="8" t="s">
        <v>245</v>
      </c>
      <c r="F74" s="8"/>
      <c r="G74" s="8" t="s">
        <v>245</v>
      </c>
      <c r="H74" s="4" t="s">
        <v>209</v>
      </c>
      <c r="I74" s="25" t="s">
        <v>261</v>
      </c>
      <c r="J74" s="4" t="s">
        <v>54</v>
      </c>
      <c r="K74" s="55">
        <v>50</v>
      </c>
      <c r="L74" s="55">
        <v>64</v>
      </c>
      <c r="M74" s="56"/>
      <c r="N74" s="56"/>
      <c r="O74" s="60"/>
      <c r="P74" s="53">
        <v>0</v>
      </c>
      <c r="Q74" s="64">
        <v>10</v>
      </c>
      <c r="R74" s="53"/>
      <c r="S74" s="53">
        <v>0</v>
      </c>
      <c r="T74" s="69">
        <v>10</v>
      </c>
      <c r="U74" s="69">
        <v>10</v>
      </c>
      <c r="V74" s="89">
        <v>0</v>
      </c>
      <c r="W74" s="79">
        <f t="shared" si="14"/>
        <v>114</v>
      </c>
      <c r="X74" s="57">
        <f t="shared" si="18"/>
        <v>114</v>
      </c>
      <c r="Y74" s="4">
        <v>64</v>
      </c>
      <c r="AA74" s="4">
        <v>60</v>
      </c>
      <c r="AO74" s="55">
        <f t="shared" si="15"/>
        <v>124</v>
      </c>
      <c r="AP74" s="4">
        <v>0</v>
      </c>
      <c r="AQ74" s="65">
        <f t="shared" si="13"/>
        <v>238</v>
      </c>
      <c r="AR74" s="4">
        <f t="shared" si="16"/>
        <v>30</v>
      </c>
      <c r="AT74" s="4">
        <v>0</v>
      </c>
      <c r="AU74" s="4">
        <v>0</v>
      </c>
      <c r="AV74" s="4">
        <v>0</v>
      </c>
      <c r="AW74" s="4">
        <v>0</v>
      </c>
    </row>
    <row r="75" spans="2:49" ht="15" x14ac:dyDescent="0.2">
      <c r="C75" s="76" t="s">
        <v>74</v>
      </c>
      <c r="D75" s="76" t="s">
        <v>203</v>
      </c>
      <c r="E75" s="8">
        <v>2</v>
      </c>
      <c r="F75" s="8"/>
      <c r="G75" s="8">
        <v>2</v>
      </c>
      <c r="H75" s="8" t="s">
        <v>207</v>
      </c>
      <c r="I75" s="8" t="s">
        <v>204</v>
      </c>
      <c r="J75" s="4" t="s">
        <v>54</v>
      </c>
      <c r="K75" s="56">
        <v>0</v>
      </c>
      <c r="L75" s="56">
        <v>0</v>
      </c>
      <c r="M75" s="55">
        <v>74</v>
      </c>
      <c r="N75" s="55">
        <v>84</v>
      </c>
      <c r="O75" s="55">
        <v>79</v>
      </c>
      <c r="P75" s="53"/>
      <c r="Q75" s="53"/>
      <c r="R75" s="53"/>
      <c r="S75" s="69">
        <v>10</v>
      </c>
      <c r="T75" s="88">
        <v>0</v>
      </c>
      <c r="U75" s="88">
        <v>0</v>
      </c>
      <c r="V75" s="89">
        <v>0</v>
      </c>
      <c r="W75" s="79">
        <f t="shared" si="14"/>
        <v>237</v>
      </c>
      <c r="X75" s="57">
        <f t="shared" si="18"/>
        <v>237</v>
      </c>
      <c r="AO75" s="55">
        <f t="shared" si="15"/>
        <v>0</v>
      </c>
      <c r="AP75" s="4" t="e">
        <f t="shared" ref="AP75:AP85" si="19">SUM(Y75:AN75)-(SMALL(Y75:AN75,1)+SMALL(Y75:AN75,2)+SMALL(Y75:AN75,3)+SMALL(Y75:AN75,4)+SMALL(Y75:AN75,5)+SMALL(Y75:AN75,6)+SMALL(Y75:AN75,7)+SMALL(Y75:AN75,8)+SMALL(Y75:AN75,9)+SMALL(Y75:AN75,10)+SMALL(Y75:AN75,11))</f>
        <v>#NUM!</v>
      </c>
      <c r="AQ75" s="65">
        <f t="shared" si="13"/>
        <v>237</v>
      </c>
      <c r="AR75" s="4">
        <f t="shared" si="16"/>
        <v>10</v>
      </c>
      <c r="AT75" s="4">
        <v>0</v>
      </c>
      <c r="AU75" s="4">
        <v>0</v>
      </c>
      <c r="AV75" s="4">
        <v>0</v>
      </c>
      <c r="AW75" s="4">
        <v>0</v>
      </c>
    </row>
    <row r="76" spans="2:49" ht="15" x14ac:dyDescent="0.2">
      <c r="C76" s="75" t="s">
        <v>464</v>
      </c>
      <c r="D76" s="75" t="s">
        <v>89</v>
      </c>
      <c r="E76" s="8">
        <v>2</v>
      </c>
      <c r="G76" s="4">
        <v>2</v>
      </c>
      <c r="H76" s="4" t="s">
        <v>207</v>
      </c>
      <c r="I76" s="4" t="s">
        <v>204</v>
      </c>
      <c r="J76" s="4" t="s">
        <v>430</v>
      </c>
      <c r="K76" s="56">
        <v>0</v>
      </c>
      <c r="L76" s="56">
        <v>0</v>
      </c>
      <c r="M76" s="55">
        <v>79</v>
      </c>
      <c r="N76" s="55">
        <v>74</v>
      </c>
      <c r="O76" s="55">
        <v>81</v>
      </c>
      <c r="P76" s="53"/>
      <c r="Q76" s="53"/>
      <c r="R76" s="53"/>
      <c r="S76" s="53">
        <v>0</v>
      </c>
      <c r="T76" s="88">
        <v>0</v>
      </c>
      <c r="U76" s="88">
        <v>0</v>
      </c>
      <c r="V76" s="89">
        <v>0</v>
      </c>
      <c r="W76" s="79">
        <f t="shared" si="14"/>
        <v>234</v>
      </c>
      <c r="X76" s="57">
        <f t="shared" si="18"/>
        <v>234</v>
      </c>
      <c r="AO76" s="55">
        <f t="shared" si="15"/>
        <v>0</v>
      </c>
      <c r="AP76" s="4" t="e">
        <f t="shared" si="19"/>
        <v>#NUM!</v>
      </c>
      <c r="AQ76" s="65">
        <f t="shared" si="13"/>
        <v>234</v>
      </c>
      <c r="AR76" s="4">
        <f t="shared" si="16"/>
        <v>0</v>
      </c>
      <c r="AT76" s="4">
        <v>0</v>
      </c>
      <c r="AU76" s="4">
        <v>0</v>
      </c>
      <c r="AV76" s="4">
        <v>0</v>
      </c>
      <c r="AW76" s="4">
        <v>0</v>
      </c>
    </row>
    <row r="77" spans="2:49" ht="15" x14ac:dyDescent="0.2">
      <c r="C77" s="74" t="s">
        <v>91</v>
      </c>
      <c r="D77" s="74" t="s">
        <v>322</v>
      </c>
      <c r="E77" s="8">
        <v>3</v>
      </c>
      <c r="F77" s="8"/>
      <c r="G77" s="8">
        <v>3</v>
      </c>
      <c r="H77" s="8" t="s">
        <v>210</v>
      </c>
      <c r="I77" s="8" t="s">
        <v>205</v>
      </c>
      <c r="J77" s="4" t="s">
        <v>80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88">
        <v>0</v>
      </c>
      <c r="U77" s="88">
        <v>0</v>
      </c>
      <c r="V77" s="89">
        <v>0</v>
      </c>
      <c r="W77" s="79">
        <f t="shared" si="14"/>
        <v>0</v>
      </c>
      <c r="X77" s="57">
        <f t="shared" si="18"/>
        <v>0</v>
      </c>
      <c r="Y77" s="4">
        <v>72</v>
      </c>
      <c r="AC77" s="4">
        <v>85</v>
      </c>
      <c r="AH77" s="4">
        <v>77</v>
      </c>
      <c r="AO77" s="55">
        <f t="shared" si="15"/>
        <v>234</v>
      </c>
      <c r="AP77" s="4" t="e">
        <f t="shared" si="19"/>
        <v>#NUM!</v>
      </c>
      <c r="AQ77" s="65">
        <f t="shared" si="13"/>
        <v>234</v>
      </c>
      <c r="AR77" s="4">
        <f t="shared" si="16"/>
        <v>0</v>
      </c>
      <c r="AT77" s="4">
        <v>0</v>
      </c>
      <c r="AU77" s="4">
        <v>0</v>
      </c>
      <c r="AV77" s="4">
        <v>0</v>
      </c>
      <c r="AW77" s="4">
        <v>0</v>
      </c>
    </row>
    <row r="78" spans="2:49" ht="15" x14ac:dyDescent="0.2">
      <c r="C78" s="4" t="s">
        <v>284</v>
      </c>
      <c r="D78" s="4" t="s">
        <v>177</v>
      </c>
      <c r="E78" s="8">
        <v>5</v>
      </c>
      <c r="F78" s="8"/>
      <c r="G78" s="8">
        <v>5</v>
      </c>
      <c r="H78" s="4" t="s">
        <v>230</v>
      </c>
      <c r="I78" s="4" t="s">
        <v>214</v>
      </c>
      <c r="J78" s="83" t="s">
        <v>54</v>
      </c>
      <c r="K78" s="56">
        <v>0</v>
      </c>
      <c r="L78" s="56"/>
      <c r="M78" s="55">
        <v>20</v>
      </c>
      <c r="N78" s="55">
        <v>59</v>
      </c>
      <c r="O78" s="55">
        <v>37</v>
      </c>
      <c r="P78" s="55">
        <v>65</v>
      </c>
      <c r="Q78" s="64">
        <v>10</v>
      </c>
      <c r="R78" s="55">
        <v>52</v>
      </c>
      <c r="S78" s="53">
        <v>0</v>
      </c>
      <c r="T78" s="88">
        <v>0</v>
      </c>
      <c r="U78" s="88">
        <v>0</v>
      </c>
      <c r="V78" s="89">
        <v>0</v>
      </c>
      <c r="W78" s="79">
        <f t="shared" si="14"/>
        <v>233</v>
      </c>
      <c r="X78" s="57">
        <f t="shared" si="18"/>
        <v>233</v>
      </c>
      <c r="AO78" s="55">
        <f t="shared" si="15"/>
        <v>0</v>
      </c>
      <c r="AP78" s="4" t="e">
        <f t="shared" si="19"/>
        <v>#NUM!</v>
      </c>
      <c r="AQ78" s="65">
        <f t="shared" si="13"/>
        <v>233</v>
      </c>
      <c r="AR78" s="4">
        <f t="shared" si="16"/>
        <v>10</v>
      </c>
      <c r="AT78" s="4">
        <v>0</v>
      </c>
      <c r="AU78" s="4">
        <v>0</v>
      </c>
      <c r="AV78" s="4">
        <v>0</v>
      </c>
      <c r="AW78" s="4">
        <v>0</v>
      </c>
    </row>
    <row r="79" spans="2:49" ht="15" x14ac:dyDescent="0.2">
      <c r="B79" s="19"/>
      <c r="C79" s="4" t="s">
        <v>308</v>
      </c>
      <c r="D79" s="4" t="s">
        <v>120</v>
      </c>
      <c r="E79" s="8">
        <v>4</v>
      </c>
      <c r="F79" s="8"/>
      <c r="G79" s="8">
        <v>4</v>
      </c>
      <c r="H79" s="4" t="s">
        <v>210</v>
      </c>
      <c r="I79" s="4" t="s">
        <v>205</v>
      </c>
      <c r="J79" s="4" t="s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88">
        <v>0</v>
      </c>
      <c r="U79" s="88">
        <v>0</v>
      </c>
      <c r="V79" s="89">
        <v>0</v>
      </c>
      <c r="W79" s="79">
        <f t="shared" si="14"/>
        <v>0</v>
      </c>
      <c r="X79" s="57">
        <f t="shared" si="18"/>
        <v>0</v>
      </c>
      <c r="Z79" s="4">
        <v>71</v>
      </c>
      <c r="AD79" s="4">
        <v>74</v>
      </c>
      <c r="AI79" s="4">
        <v>84</v>
      </c>
      <c r="AO79" s="55">
        <f t="shared" si="15"/>
        <v>229</v>
      </c>
      <c r="AP79" s="4" t="e">
        <f t="shared" si="19"/>
        <v>#NUM!</v>
      </c>
      <c r="AQ79" s="65">
        <f t="shared" si="13"/>
        <v>229</v>
      </c>
      <c r="AR79" s="4">
        <f t="shared" si="16"/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</row>
    <row r="80" spans="2:49" ht="15" x14ac:dyDescent="0.2">
      <c r="C80" s="9" t="s">
        <v>447</v>
      </c>
      <c r="D80" s="9" t="s">
        <v>448</v>
      </c>
      <c r="E80" s="8">
        <v>3</v>
      </c>
      <c r="G80" s="4">
        <v>3</v>
      </c>
      <c r="H80" s="4" t="s">
        <v>209</v>
      </c>
      <c r="I80" s="4" t="s">
        <v>449</v>
      </c>
      <c r="J80" s="4" t="s">
        <v>235</v>
      </c>
      <c r="K80" s="56">
        <v>0</v>
      </c>
      <c r="L80" s="55">
        <v>90</v>
      </c>
      <c r="M80" s="55">
        <v>55</v>
      </c>
      <c r="N80" s="55">
        <v>82</v>
      </c>
      <c r="O80" s="60">
        <v>0</v>
      </c>
      <c r="P80" s="53">
        <v>0</v>
      </c>
      <c r="Q80" s="64">
        <v>10</v>
      </c>
      <c r="R80" s="53">
        <v>0</v>
      </c>
      <c r="S80" s="53"/>
      <c r="T80" s="88"/>
      <c r="U80" s="88"/>
      <c r="V80" s="89">
        <v>0</v>
      </c>
      <c r="W80" s="79">
        <f t="shared" si="14"/>
        <v>227</v>
      </c>
      <c r="X80" s="57">
        <f t="shared" si="18"/>
        <v>227</v>
      </c>
      <c r="AO80" s="55">
        <f t="shared" si="15"/>
        <v>0</v>
      </c>
      <c r="AP80" s="4" t="e">
        <f t="shared" si="19"/>
        <v>#NUM!</v>
      </c>
      <c r="AQ80" s="65">
        <f t="shared" si="13"/>
        <v>227</v>
      </c>
      <c r="AR80" s="4">
        <f t="shared" si="16"/>
        <v>10</v>
      </c>
      <c r="AT80" s="4">
        <v>0</v>
      </c>
      <c r="AU80" s="4">
        <v>0</v>
      </c>
      <c r="AV80" s="4">
        <v>0</v>
      </c>
      <c r="AW80" s="4">
        <v>0</v>
      </c>
    </row>
    <row r="81" spans="2:49" ht="15" x14ac:dyDescent="0.2">
      <c r="B81" s="19"/>
      <c r="C81" s="11" t="s">
        <v>88</v>
      </c>
      <c r="D81" s="11" t="s">
        <v>227</v>
      </c>
      <c r="E81" s="8">
        <v>4</v>
      </c>
      <c r="F81" s="8"/>
      <c r="G81" s="28"/>
      <c r="H81" s="8" t="s">
        <v>210</v>
      </c>
      <c r="I81" s="8" t="s">
        <v>205</v>
      </c>
      <c r="J81" s="4" t="s">
        <v>80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88">
        <v>0</v>
      </c>
      <c r="U81" s="88">
        <v>0</v>
      </c>
      <c r="V81" s="89"/>
      <c r="W81" s="79">
        <f t="shared" si="14"/>
        <v>0</v>
      </c>
      <c r="X81" s="57">
        <f t="shared" si="18"/>
        <v>0</v>
      </c>
      <c r="Y81" s="4">
        <v>68</v>
      </c>
      <c r="AE81" s="4">
        <v>78</v>
      </c>
      <c r="AH81" s="4">
        <v>69</v>
      </c>
      <c r="AO81" s="55">
        <f t="shared" si="15"/>
        <v>215</v>
      </c>
      <c r="AP81" s="4" t="e">
        <f t="shared" si="19"/>
        <v>#NUM!</v>
      </c>
      <c r="AQ81" s="65">
        <f t="shared" si="13"/>
        <v>215</v>
      </c>
      <c r="AR81" s="4">
        <f t="shared" si="16"/>
        <v>0</v>
      </c>
      <c r="AT81" s="4">
        <v>0</v>
      </c>
      <c r="AU81" s="4">
        <v>0</v>
      </c>
      <c r="AV81" s="4">
        <v>0</v>
      </c>
      <c r="AW81" s="4">
        <v>0</v>
      </c>
    </row>
    <row r="82" spans="2:49" ht="15" x14ac:dyDescent="0.2">
      <c r="C82" s="17" t="s">
        <v>246</v>
      </c>
      <c r="D82" s="17" t="s">
        <v>247</v>
      </c>
      <c r="E82" s="8" t="s">
        <v>245</v>
      </c>
      <c r="G82" s="8" t="s">
        <v>245</v>
      </c>
      <c r="H82" s="8" t="s">
        <v>259</v>
      </c>
      <c r="I82" s="8" t="s">
        <v>260</v>
      </c>
      <c r="J82" s="4" t="s">
        <v>54</v>
      </c>
      <c r="K82" s="56">
        <v>0</v>
      </c>
      <c r="L82" s="55">
        <v>73</v>
      </c>
      <c r="M82" s="55">
        <v>27</v>
      </c>
      <c r="N82" s="55">
        <v>68</v>
      </c>
      <c r="O82" s="55">
        <v>44</v>
      </c>
      <c r="P82" s="53"/>
      <c r="Q82" s="64">
        <v>10</v>
      </c>
      <c r="R82" s="53">
        <v>0</v>
      </c>
      <c r="S82" s="53">
        <v>0</v>
      </c>
      <c r="T82" s="88">
        <v>0</v>
      </c>
      <c r="U82" s="88"/>
      <c r="V82" s="89">
        <v>0</v>
      </c>
      <c r="W82" s="79">
        <f t="shared" si="14"/>
        <v>212</v>
      </c>
      <c r="X82" s="57">
        <f t="shared" si="18"/>
        <v>212</v>
      </c>
      <c r="AO82" s="55">
        <f t="shared" si="15"/>
        <v>0</v>
      </c>
      <c r="AP82" s="4" t="e">
        <f t="shared" si="19"/>
        <v>#NUM!</v>
      </c>
      <c r="AQ82" s="65">
        <f t="shared" si="13"/>
        <v>212</v>
      </c>
      <c r="AR82" s="4">
        <f t="shared" si="16"/>
        <v>10</v>
      </c>
      <c r="AT82" s="4">
        <v>0</v>
      </c>
      <c r="AU82" s="4">
        <v>0</v>
      </c>
      <c r="AV82" s="4">
        <v>0</v>
      </c>
      <c r="AW82" s="4">
        <v>0</v>
      </c>
    </row>
    <row r="83" spans="2:49" ht="15" x14ac:dyDescent="0.2">
      <c r="B83" s="19"/>
      <c r="C83" s="18" t="s">
        <v>236</v>
      </c>
      <c r="D83" s="4" t="s">
        <v>67</v>
      </c>
      <c r="E83" s="8">
        <v>4</v>
      </c>
      <c r="F83" s="8"/>
      <c r="G83" s="8">
        <v>4</v>
      </c>
      <c r="H83" s="8" t="s">
        <v>230</v>
      </c>
      <c r="I83" s="4" t="s">
        <v>214</v>
      </c>
      <c r="J83" s="4" t="s">
        <v>235</v>
      </c>
      <c r="K83" s="56">
        <v>0</v>
      </c>
      <c r="L83" s="56">
        <v>0</v>
      </c>
      <c r="M83" s="55">
        <v>34</v>
      </c>
      <c r="N83" s="56"/>
      <c r="O83" s="55">
        <v>49</v>
      </c>
      <c r="P83" s="53"/>
      <c r="Q83" s="53">
        <v>0</v>
      </c>
      <c r="R83" s="55">
        <v>59</v>
      </c>
      <c r="S83" s="69">
        <v>10</v>
      </c>
      <c r="T83" s="88">
        <v>0</v>
      </c>
      <c r="U83" s="88">
        <v>0</v>
      </c>
      <c r="V83" s="82">
        <v>69</v>
      </c>
      <c r="W83" s="79">
        <f t="shared" si="14"/>
        <v>211</v>
      </c>
      <c r="X83" s="57">
        <f t="shared" si="18"/>
        <v>211</v>
      </c>
      <c r="AO83" s="55">
        <f t="shared" si="15"/>
        <v>0</v>
      </c>
      <c r="AP83" s="4" t="e">
        <f t="shared" si="19"/>
        <v>#NUM!</v>
      </c>
      <c r="AQ83" s="65">
        <f t="shared" si="13"/>
        <v>211</v>
      </c>
      <c r="AR83" s="4">
        <f t="shared" si="16"/>
        <v>10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</row>
    <row r="84" spans="2:49" ht="15" x14ac:dyDescent="0.2">
      <c r="C84" s="15" t="s">
        <v>213</v>
      </c>
      <c r="D84" s="9" t="s">
        <v>53</v>
      </c>
      <c r="E84" s="8">
        <v>3</v>
      </c>
      <c r="F84" s="8"/>
      <c r="G84" s="8">
        <v>3</v>
      </c>
      <c r="H84" s="8" t="s">
        <v>210</v>
      </c>
      <c r="I84" s="4" t="s">
        <v>205</v>
      </c>
      <c r="J84" s="8" t="s">
        <v>433</v>
      </c>
      <c r="K84" s="56">
        <v>0</v>
      </c>
      <c r="L84" s="56">
        <v>0</v>
      </c>
      <c r="M84" s="55">
        <v>66</v>
      </c>
      <c r="N84" s="55">
        <v>73</v>
      </c>
      <c r="O84" s="55">
        <v>71</v>
      </c>
      <c r="P84" s="53"/>
      <c r="Q84" s="53"/>
      <c r="R84" s="53"/>
      <c r="S84" s="69">
        <v>10</v>
      </c>
      <c r="T84" s="88">
        <v>0</v>
      </c>
      <c r="U84" s="88">
        <v>0</v>
      </c>
      <c r="V84" s="89">
        <v>0</v>
      </c>
      <c r="W84" s="79">
        <f t="shared" si="14"/>
        <v>210</v>
      </c>
      <c r="X84" s="57">
        <f t="shared" si="18"/>
        <v>210</v>
      </c>
      <c r="AO84" s="55">
        <f t="shared" si="15"/>
        <v>0</v>
      </c>
      <c r="AP84" s="4" t="e">
        <f t="shared" si="19"/>
        <v>#NUM!</v>
      </c>
      <c r="AQ84" s="65">
        <f t="shared" si="13"/>
        <v>210</v>
      </c>
      <c r="AR84" s="4">
        <f t="shared" si="16"/>
        <v>10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</row>
    <row r="85" spans="2:49" ht="15" x14ac:dyDescent="0.2">
      <c r="B85" s="19"/>
      <c r="C85" s="27" t="s">
        <v>11</v>
      </c>
      <c r="D85" s="21" t="s">
        <v>12</v>
      </c>
      <c r="E85" s="8">
        <v>5</v>
      </c>
      <c r="F85" s="8"/>
      <c r="G85" s="8">
        <v>5</v>
      </c>
      <c r="H85" s="8" t="s">
        <v>230</v>
      </c>
      <c r="I85" s="8" t="s">
        <v>214</v>
      </c>
      <c r="J85" s="4" t="s">
        <v>0</v>
      </c>
      <c r="K85" s="53">
        <v>0</v>
      </c>
      <c r="L85" s="53"/>
      <c r="M85" s="53"/>
      <c r="N85" s="53"/>
      <c r="O85" s="53"/>
      <c r="P85" s="53">
        <v>0</v>
      </c>
      <c r="Q85" s="53"/>
      <c r="R85" s="55">
        <v>65</v>
      </c>
      <c r="S85" s="53">
        <v>0</v>
      </c>
      <c r="T85" s="88">
        <v>0</v>
      </c>
      <c r="U85" s="88">
        <v>0</v>
      </c>
      <c r="V85" s="89">
        <v>0</v>
      </c>
      <c r="W85" s="79">
        <f t="shared" si="14"/>
        <v>65</v>
      </c>
      <c r="X85" s="57">
        <f t="shared" si="18"/>
        <v>65</v>
      </c>
      <c r="Z85" s="4">
        <v>72</v>
      </c>
      <c r="AD85" s="4">
        <v>73</v>
      </c>
      <c r="AO85" s="55">
        <f t="shared" si="15"/>
        <v>145</v>
      </c>
      <c r="AP85" s="4" t="e">
        <f t="shared" si="19"/>
        <v>#NUM!</v>
      </c>
      <c r="AQ85" s="65">
        <f t="shared" si="13"/>
        <v>210</v>
      </c>
      <c r="AR85" s="4">
        <f t="shared" si="16"/>
        <v>0</v>
      </c>
      <c r="AT85" s="4">
        <v>0</v>
      </c>
      <c r="AU85" s="4">
        <v>0</v>
      </c>
      <c r="AV85" s="4">
        <v>0</v>
      </c>
      <c r="AW85" s="4">
        <v>0</v>
      </c>
    </row>
    <row r="86" spans="2:49" ht="15" x14ac:dyDescent="0.2">
      <c r="C86" s="18" t="s">
        <v>87</v>
      </c>
      <c r="D86" s="4" t="s">
        <v>60</v>
      </c>
      <c r="E86" s="8">
        <v>4</v>
      </c>
      <c r="F86" s="8"/>
      <c r="G86" s="8">
        <v>4</v>
      </c>
      <c r="H86" s="8" t="s">
        <v>209</v>
      </c>
      <c r="I86" s="8" t="s">
        <v>351</v>
      </c>
      <c r="J86" s="4" t="s">
        <v>80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88">
        <v>0</v>
      </c>
      <c r="U86" s="88">
        <v>0</v>
      </c>
      <c r="V86" s="89">
        <v>0</v>
      </c>
      <c r="W86" s="79">
        <f t="shared" si="14"/>
        <v>0</v>
      </c>
      <c r="X86" s="57">
        <f t="shared" si="18"/>
        <v>0</v>
      </c>
      <c r="AC86" s="4">
        <v>81</v>
      </c>
      <c r="AE86" s="4">
        <v>65</v>
      </c>
      <c r="AH86" s="4">
        <v>62</v>
      </c>
      <c r="AO86" s="55">
        <f t="shared" si="15"/>
        <v>208</v>
      </c>
      <c r="AQ86" s="4">
        <f t="shared" si="13"/>
        <v>208</v>
      </c>
      <c r="AR86" s="4">
        <f t="shared" si="16"/>
        <v>0</v>
      </c>
      <c r="AT86" s="4">
        <v>0</v>
      </c>
      <c r="AU86" s="4">
        <v>0</v>
      </c>
      <c r="AV86" s="4">
        <v>0</v>
      </c>
      <c r="AW86" s="4">
        <v>0</v>
      </c>
    </row>
    <row r="87" spans="2:49" ht="15" x14ac:dyDescent="0.2">
      <c r="C87" s="15" t="s">
        <v>439</v>
      </c>
      <c r="D87" s="9" t="s">
        <v>86</v>
      </c>
      <c r="E87" s="8" t="s">
        <v>289</v>
      </c>
      <c r="G87" s="4" t="s">
        <v>289</v>
      </c>
      <c r="H87" s="4" t="s">
        <v>258</v>
      </c>
      <c r="I87" s="4" t="s">
        <v>239</v>
      </c>
      <c r="J87" s="4" t="s">
        <v>103</v>
      </c>
      <c r="K87" s="56">
        <v>0</v>
      </c>
      <c r="L87" s="55">
        <v>62</v>
      </c>
      <c r="M87" s="56">
        <v>0</v>
      </c>
      <c r="N87" s="56">
        <v>0</v>
      </c>
      <c r="O87" s="60">
        <v>0</v>
      </c>
      <c r="P87" s="55">
        <v>68</v>
      </c>
      <c r="Q87" s="64">
        <v>10</v>
      </c>
      <c r="R87" s="55">
        <v>10</v>
      </c>
      <c r="S87" s="53"/>
      <c r="T87" s="88"/>
      <c r="U87" s="88"/>
      <c r="V87" s="89">
        <v>0</v>
      </c>
      <c r="W87" s="79">
        <f t="shared" si="14"/>
        <v>140</v>
      </c>
      <c r="X87" s="57">
        <f t="shared" si="18"/>
        <v>140</v>
      </c>
      <c r="Z87" s="4">
        <v>65</v>
      </c>
      <c r="AO87" s="55">
        <f t="shared" si="15"/>
        <v>65</v>
      </c>
      <c r="AP87" s="4" t="e">
        <f>SUM(Y87:AN87)-(SMALL(Y87:AN87,1)+SMALL(Y87:AN87,2)+SMALL(Y87:AN87,3)+SMALL(Y87:AN87,4)+SMALL(Y87:AN87,5)+SMALL(Y87:AN87,6)+SMALL(Y87:AN87,7)+SMALL(Y87:AN87,8)+SMALL(Y87:AN87,9)+SMALL(Y87:AN87,10)+SMALL(Y87:AN87,11))</f>
        <v>#NUM!</v>
      </c>
      <c r="AQ87" s="65">
        <f t="shared" si="13"/>
        <v>205</v>
      </c>
      <c r="AR87" s="4">
        <f t="shared" si="16"/>
        <v>10</v>
      </c>
      <c r="AT87" s="4">
        <v>0</v>
      </c>
      <c r="AU87" s="4">
        <v>0</v>
      </c>
      <c r="AV87" s="4">
        <v>0</v>
      </c>
      <c r="AW87" s="4">
        <v>0</v>
      </c>
    </row>
    <row r="88" spans="2:49" ht="15" x14ac:dyDescent="0.2">
      <c r="B88" s="19"/>
      <c r="C88" s="18" t="s">
        <v>319</v>
      </c>
      <c r="D88" s="4" t="s">
        <v>320</v>
      </c>
      <c r="E88" s="8">
        <v>4</v>
      </c>
      <c r="F88" s="8"/>
      <c r="G88" s="8">
        <v>4</v>
      </c>
      <c r="H88" s="8" t="s">
        <v>230</v>
      </c>
      <c r="I88" s="25" t="s">
        <v>214</v>
      </c>
      <c r="J88" s="4" t="s">
        <v>80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88">
        <v>0</v>
      </c>
      <c r="U88" s="88">
        <v>0</v>
      </c>
      <c r="V88" s="89"/>
      <c r="W88" s="79">
        <f t="shared" si="14"/>
        <v>0</v>
      </c>
      <c r="X88" s="57">
        <f t="shared" si="18"/>
        <v>0</v>
      </c>
      <c r="AE88" s="4">
        <v>63</v>
      </c>
      <c r="AH88" s="4">
        <v>64</v>
      </c>
      <c r="AL88" s="4">
        <v>74</v>
      </c>
      <c r="AO88" s="55">
        <f t="shared" si="15"/>
        <v>201</v>
      </c>
      <c r="AQ88" s="4">
        <f t="shared" si="13"/>
        <v>201</v>
      </c>
      <c r="AR88" s="4">
        <f t="shared" si="16"/>
        <v>0</v>
      </c>
      <c r="AT88" s="4">
        <v>0</v>
      </c>
      <c r="AU88" s="4">
        <v>0</v>
      </c>
      <c r="AV88" s="4">
        <v>0</v>
      </c>
      <c r="AW88" s="4">
        <v>0</v>
      </c>
    </row>
    <row r="89" spans="2:49" ht="15" x14ac:dyDescent="0.2">
      <c r="B89" s="19"/>
      <c r="C89" s="30" t="s">
        <v>503</v>
      </c>
      <c r="D89" s="3" t="s">
        <v>516</v>
      </c>
      <c r="E89" s="8">
        <v>1</v>
      </c>
      <c r="F89" s="8"/>
      <c r="G89" s="8">
        <v>1</v>
      </c>
      <c r="H89" s="8" t="s">
        <v>208</v>
      </c>
      <c r="I89" s="8" t="s">
        <v>206</v>
      </c>
      <c r="J89" s="8" t="s">
        <v>136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88">
        <v>0</v>
      </c>
      <c r="U89" s="88">
        <v>0</v>
      </c>
      <c r="V89" s="89">
        <v>0</v>
      </c>
      <c r="W89" s="79">
        <f t="shared" si="14"/>
        <v>0</v>
      </c>
      <c r="X89" s="57">
        <f t="shared" si="18"/>
        <v>0</v>
      </c>
      <c r="AC89" s="4">
        <v>100</v>
      </c>
      <c r="AD89" s="4">
        <v>100</v>
      </c>
      <c r="AO89" s="55">
        <f t="shared" si="15"/>
        <v>200</v>
      </c>
      <c r="AQ89" s="4">
        <f t="shared" ref="AQ89:AQ120" si="20">X89+AO89</f>
        <v>200</v>
      </c>
      <c r="AR89" s="4">
        <f t="shared" si="16"/>
        <v>0</v>
      </c>
      <c r="AT89" s="4">
        <v>0</v>
      </c>
      <c r="AU89" s="4">
        <v>0</v>
      </c>
      <c r="AV89" s="4">
        <v>0</v>
      </c>
      <c r="AW89" s="4">
        <v>0</v>
      </c>
    </row>
    <row r="90" spans="2:49" ht="15" x14ac:dyDescent="0.2">
      <c r="C90" s="18" t="s">
        <v>300</v>
      </c>
      <c r="D90" s="4" t="s">
        <v>301</v>
      </c>
      <c r="E90" s="8">
        <v>4</v>
      </c>
      <c r="G90" s="8">
        <v>4</v>
      </c>
      <c r="H90" s="4" t="s">
        <v>210</v>
      </c>
      <c r="I90" s="8" t="s">
        <v>205</v>
      </c>
      <c r="J90" s="4" t="s">
        <v>103</v>
      </c>
      <c r="K90" s="55">
        <v>58</v>
      </c>
      <c r="L90" s="56">
        <v>0</v>
      </c>
      <c r="M90" s="56"/>
      <c r="N90" s="56"/>
      <c r="O90" s="55">
        <v>58</v>
      </c>
      <c r="P90" s="53">
        <v>0</v>
      </c>
      <c r="Q90" s="53"/>
      <c r="R90" s="53">
        <v>0</v>
      </c>
      <c r="S90" s="53">
        <v>0</v>
      </c>
      <c r="T90" s="88">
        <v>0</v>
      </c>
      <c r="U90" s="88">
        <v>0</v>
      </c>
      <c r="V90" s="82">
        <v>82</v>
      </c>
      <c r="W90" s="79">
        <f t="shared" si="14"/>
        <v>198</v>
      </c>
      <c r="X90" s="57">
        <f t="shared" si="18"/>
        <v>198</v>
      </c>
      <c r="AO90" s="55">
        <f t="shared" si="15"/>
        <v>0</v>
      </c>
      <c r="AP90" s="4" t="e">
        <f>SUM(Y90:AN90)-(SMALL(Y90:AN90,1)+SMALL(Y90:AN90,2)+SMALL(Y90:AN90,3)+SMALL(Y90:AN90,4)+SMALL(Y90:AN90,5)+SMALL(Y90:AN90,6)+SMALL(Y90:AN90,7)+SMALL(Y90:AN90,8)+SMALL(Y90:AN90,9)+SMALL(Y90:AN90,10)+SMALL(Y90:AN90,11))</f>
        <v>#NUM!</v>
      </c>
      <c r="AQ90" s="65">
        <f t="shared" si="20"/>
        <v>198</v>
      </c>
      <c r="AR90" s="4">
        <f t="shared" si="16"/>
        <v>0</v>
      </c>
      <c r="AT90" s="4">
        <v>0</v>
      </c>
      <c r="AU90" s="4">
        <v>0</v>
      </c>
      <c r="AV90" s="4">
        <v>0</v>
      </c>
      <c r="AW90" s="4">
        <v>0</v>
      </c>
    </row>
    <row r="91" spans="2:49" ht="15" x14ac:dyDescent="0.2">
      <c r="C91" s="30" t="s">
        <v>155</v>
      </c>
      <c r="D91" s="3" t="s">
        <v>227</v>
      </c>
      <c r="E91" s="8">
        <v>3</v>
      </c>
      <c r="F91" s="8"/>
      <c r="G91" s="8">
        <v>3</v>
      </c>
      <c r="H91" s="8" t="s">
        <v>209</v>
      </c>
      <c r="I91" s="8" t="s">
        <v>351</v>
      </c>
      <c r="J91" s="4" t="s">
        <v>136</v>
      </c>
      <c r="K91" s="55">
        <v>74</v>
      </c>
      <c r="L91" s="56">
        <v>0</v>
      </c>
      <c r="M91" s="55">
        <v>53</v>
      </c>
      <c r="N91" s="56">
        <v>0</v>
      </c>
      <c r="O91" s="55">
        <v>68</v>
      </c>
      <c r="P91" s="53"/>
      <c r="Q91" s="53"/>
      <c r="R91" s="53"/>
      <c r="S91" s="53">
        <v>0</v>
      </c>
      <c r="T91" s="88">
        <v>0</v>
      </c>
      <c r="U91" s="88">
        <v>0</v>
      </c>
      <c r="V91" s="89">
        <v>0</v>
      </c>
      <c r="W91" s="79">
        <f t="shared" si="14"/>
        <v>195</v>
      </c>
      <c r="X91" s="57">
        <f t="shared" si="18"/>
        <v>195</v>
      </c>
      <c r="AO91" s="55">
        <f t="shared" si="15"/>
        <v>0</v>
      </c>
      <c r="AP91" s="4">
        <v>0</v>
      </c>
      <c r="AQ91" s="65">
        <f t="shared" si="20"/>
        <v>195</v>
      </c>
      <c r="AR91" s="4">
        <f t="shared" si="16"/>
        <v>0</v>
      </c>
      <c r="AT91" s="4">
        <v>0</v>
      </c>
      <c r="AU91" s="4">
        <v>0</v>
      </c>
      <c r="AV91" s="4">
        <v>0</v>
      </c>
      <c r="AW91" s="4">
        <v>0</v>
      </c>
    </row>
    <row r="92" spans="2:49" ht="15" x14ac:dyDescent="0.2">
      <c r="C92" s="18" t="s">
        <v>426</v>
      </c>
      <c r="D92" s="4" t="s">
        <v>427</v>
      </c>
      <c r="E92" s="8">
        <v>5</v>
      </c>
      <c r="G92" s="4">
        <v>5</v>
      </c>
      <c r="H92" s="4" t="s">
        <v>230</v>
      </c>
      <c r="I92" s="4" t="s">
        <v>214</v>
      </c>
      <c r="J92" s="4" t="s">
        <v>32</v>
      </c>
      <c r="K92" s="55">
        <v>51</v>
      </c>
      <c r="L92" s="56">
        <v>0</v>
      </c>
      <c r="M92" s="56">
        <v>0</v>
      </c>
      <c r="N92" s="55">
        <v>70</v>
      </c>
      <c r="O92" s="60"/>
      <c r="P92" s="55">
        <v>73</v>
      </c>
      <c r="Q92" s="53"/>
      <c r="R92" s="53"/>
      <c r="S92" s="69">
        <v>10</v>
      </c>
      <c r="T92" s="88">
        <v>0</v>
      </c>
      <c r="U92" s="88">
        <v>0</v>
      </c>
      <c r="V92" s="89">
        <v>0</v>
      </c>
      <c r="W92" s="79">
        <f t="shared" si="14"/>
        <v>194</v>
      </c>
      <c r="X92" s="57">
        <f t="shared" si="18"/>
        <v>194</v>
      </c>
      <c r="AO92" s="55">
        <f t="shared" si="15"/>
        <v>0</v>
      </c>
      <c r="AP92" s="4" t="e">
        <f>SUM(Y92:AN92)-(SMALL(Y92:AN92,1)+SMALL(Y92:AN92,2)+SMALL(Y92:AN92,3)+SMALL(Y92:AN92,4)+SMALL(Y92:AN92,5)+SMALL(Y92:AN92,6)+SMALL(Y92:AN92,7)+SMALL(Y92:AN92,8)+SMALL(Y92:AN92,9)+SMALL(Y92:AN92,10)+SMALL(Y92:AN92,11))</f>
        <v>#NUM!</v>
      </c>
      <c r="AQ92" s="65">
        <f t="shared" si="20"/>
        <v>194</v>
      </c>
      <c r="AR92" s="4">
        <f t="shared" si="16"/>
        <v>10</v>
      </c>
      <c r="AT92" s="4">
        <v>0</v>
      </c>
      <c r="AU92" s="4">
        <v>0</v>
      </c>
      <c r="AV92" s="4">
        <v>0</v>
      </c>
      <c r="AW92" s="4">
        <v>0</v>
      </c>
    </row>
    <row r="93" spans="2:49" ht="15" x14ac:dyDescent="0.2">
      <c r="B93" s="19"/>
      <c r="C93" s="29" t="s">
        <v>39</v>
      </c>
      <c r="D93" s="11" t="s">
        <v>242</v>
      </c>
      <c r="E93" s="8">
        <v>5</v>
      </c>
      <c r="F93" s="8"/>
      <c r="G93" s="8">
        <v>5</v>
      </c>
      <c r="H93" s="8" t="s">
        <v>230</v>
      </c>
      <c r="I93" s="25" t="s">
        <v>214</v>
      </c>
      <c r="J93" s="11" t="s">
        <v>32</v>
      </c>
      <c r="K93" s="56">
        <v>0</v>
      </c>
      <c r="L93" s="55">
        <v>63</v>
      </c>
      <c r="M93" s="55">
        <v>20</v>
      </c>
      <c r="N93" s="56">
        <v>0</v>
      </c>
      <c r="O93" s="55">
        <v>40</v>
      </c>
      <c r="P93" s="55">
        <v>67</v>
      </c>
      <c r="Q93" s="53"/>
      <c r="R93" s="53"/>
      <c r="S93" s="53">
        <v>0</v>
      </c>
      <c r="T93" s="88">
        <v>0</v>
      </c>
      <c r="U93" s="88">
        <v>0</v>
      </c>
      <c r="V93" s="89">
        <v>0</v>
      </c>
      <c r="W93" s="79">
        <f t="shared" si="14"/>
        <v>190</v>
      </c>
      <c r="X93" s="57">
        <f t="shared" si="18"/>
        <v>190</v>
      </c>
      <c r="AO93" s="55">
        <f t="shared" si="15"/>
        <v>0</v>
      </c>
      <c r="AQ93" s="65">
        <f t="shared" si="20"/>
        <v>190</v>
      </c>
      <c r="AR93" s="4">
        <f t="shared" si="16"/>
        <v>0</v>
      </c>
      <c r="AT93" s="4">
        <v>0</v>
      </c>
      <c r="AU93" s="4">
        <v>0</v>
      </c>
      <c r="AV93" s="4">
        <v>0</v>
      </c>
      <c r="AW93" s="4">
        <v>0</v>
      </c>
    </row>
    <row r="94" spans="2:49" ht="13.5" customHeight="1" x14ac:dyDescent="0.2">
      <c r="C94" s="27" t="s">
        <v>139</v>
      </c>
      <c r="D94" s="21" t="s">
        <v>296</v>
      </c>
      <c r="E94" s="8">
        <v>5</v>
      </c>
      <c r="F94" s="8"/>
      <c r="G94" s="8">
        <v>5</v>
      </c>
      <c r="H94" s="4" t="s">
        <v>230</v>
      </c>
      <c r="I94" s="4" t="s">
        <v>214</v>
      </c>
      <c r="J94" s="4" t="s">
        <v>136</v>
      </c>
      <c r="K94" s="56"/>
      <c r="L94" s="56">
        <v>0</v>
      </c>
      <c r="M94" s="55">
        <v>23</v>
      </c>
      <c r="N94" s="56"/>
      <c r="O94" s="55">
        <v>38</v>
      </c>
      <c r="P94" s="53">
        <v>0</v>
      </c>
      <c r="Q94" s="64">
        <v>10</v>
      </c>
      <c r="R94" s="55">
        <v>61</v>
      </c>
      <c r="S94" s="53">
        <v>0</v>
      </c>
      <c r="T94" s="88">
        <v>0</v>
      </c>
      <c r="U94" s="69">
        <v>10</v>
      </c>
      <c r="V94" s="82">
        <v>67</v>
      </c>
      <c r="W94" s="79">
        <f t="shared" ref="W94:W104" si="21">SUM(K94:V94)-(Q94+S94+T94+U94)</f>
        <v>189</v>
      </c>
      <c r="X94" s="57">
        <f t="shared" si="18"/>
        <v>189</v>
      </c>
      <c r="AO94" s="55">
        <f t="shared" si="15"/>
        <v>0</v>
      </c>
      <c r="AP94" s="4" t="e">
        <f>SUM(Y94:AN94)-(SMALL(Y94:AN94,1)+SMALL(Y94:AN94,2)+SMALL(Y94:AN94,3)+SMALL(Y94:AN94,4)+SMALL(Y94:AN94,5)+SMALL(Y94:AN94,6)+SMALL(Y94:AN94,7)+SMALL(Y94:AN94,8)+SMALL(Y94:AN94,9)+SMALL(Y94:AN94,10)+SMALL(Y94:AN94,11))</f>
        <v>#NUM!</v>
      </c>
      <c r="AQ94" s="65">
        <f t="shared" si="20"/>
        <v>189</v>
      </c>
      <c r="AR94" s="4">
        <f t="shared" si="16"/>
        <v>20</v>
      </c>
      <c r="AT94" s="4">
        <v>0</v>
      </c>
      <c r="AU94" s="4">
        <v>0</v>
      </c>
      <c r="AV94" s="4">
        <v>0</v>
      </c>
      <c r="AW94" s="4">
        <v>0</v>
      </c>
    </row>
    <row r="95" spans="2:49" ht="15" x14ac:dyDescent="0.2">
      <c r="C95" s="18" t="s">
        <v>18</v>
      </c>
      <c r="D95" s="4" t="s">
        <v>453</v>
      </c>
      <c r="E95" s="8">
        <v>2</v>
      </c>
      <c r="G95" s="4">
        <v>2</v>
      </c>
      <c r="H95" s="4" t="s">
        <v>208</v>
      </c>
      <c r="I95" s="25" t="s">
        <v>206</v>
      </c>
      <c r="J95" s="4" t="s">
        <v>0</v>
      </c>
      <c r="K95" s="56">
        <v>0</v>
      </c>
      <c r="L95" s="56">
        <v>0</v>
      </c>
      <c r="M95" s="55">
        <v>87</v>
      </c>
      <c r="N95" s="56"/>
      <c r="O95" s="60"/>
      <c r="P95" s="53"/>
      <c r="Q95" s="53"/>
      <c r="R95" s="53"/>
      <c r="S95" s="53">
        <v>0</v>
      </c>
      <c r="T95" s="88">
        <v>0</v>
      </c>
      <c r="U95" s="88">
        <v>0</v>
      </c>
      <c r="V95" s="89">
        <v>0</v>
      </c>
      <c r="W95" s="79">
        <f t="shared" si="21"/>
        <v>87</v>
      </c>
      <c r="X95" s="57">
        <f t="shared" si="18"/>
        <v>87</v>
      </c>
      <c r="AD95" s="4">
        <v>88</v>
      </c>
      <c r="AO95" s="55">
        <f t="shared" si="15"/>
        <v>88</v>
      </c>
      <c r="AP95" s="4" t="e">
        <f>SUM(Y95:AN95)-(SMALL(Y95:AN95,1)+SMALL(Y95:AN95,2)+SMALL(Y95:AN95,3)+SMALL(Y95:AN95,4)+SMALL(Y95:AN95,5)+SMALL(Y95:AN95,6)+SMALL(Y95:AN95,7)+SMALL(Y95:AN95,8)+SMALL(Y95:AN95,9)+SMALL(Y95:AN95,10)+SMALL(Y95:AN95,11))</f>
        <v>#NUM!</v>
      </c>
      <c r="AQ95" s="65">
        <f t="shared" si="20"/>
        <v>175</v>
      </c>
      <c r="AR95" s="4">
        <f t="shared" si="16"/>
        <v>0</v>
      </c>
      <c r="AT95" s="4">
        <v>0</v>
      </c>
      <c r="AU95" s="4">
        <v>0</v>
      </c>
      <c r="AV95" s="4">
        <v>0</v>
      </c>
      <c r="AW95" s="4">
        <v>0</v>
      </c>
    </row>
    <row r="96" spans="2:49" ht="15" x14ac:dyDescent="0.2">
      <c r="B96" s="19"/>
      <c r="C96" s="18" t="s">
        <v>502</v>
      </c>
      <c r="D96" s="4" t="s">
        <v>225</v>
      </c>
      <c r="H96" s="4" t="s">
        <v>515</v>
      </c>
      <c r="J96" s="3" t="s">
        <v>172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88">
        <v>0</v>
      </c>
      <c r="U96" s="88">
        <v>0</v>
      </c>
      <c r="V96" s="89">
        <v>0</v>
      </c>
      <c r="W96" s="79">
        <f t="shared" si="21"/>
        <v>0</v>
      </c>
      <c r="X96" s="57">
        <f t="shared" si="18"/>
        <v>0</v>
      </c>
      <c r="AC96" s="4">
        <v>88</v>
      </c>
      <c r="AL96" s="4">
        <v>86</v>
      </c>
      <c r="AO96" s="55">
        <f t="shared" si="15"/>
        <v>174</v>
      </c>
      <c r="AQ96" s="4">
        <f t="shared" si="20"/>
        <v>174</v>
      </c>
      <c r="AR96" s="4">
        <f t="shared" si="16"/>
        <v>0</v>
      </c>
      <c r="AT96" s="4">
        <v>0</v>
      </c>
      <c r="AU96" s="4">
        <v>0</v>
      </c>
      <c r="AV96" s="4">
        <v>0</v>
      </c>
      <c r="AW96" s="4">
        <v>0</v>
      </c>
    </row>
    <row r="97" spans="2:49" ht="15" x14ac:dyDescent="0.2">
      <c r="C97" s="27" t="s">
        <v>160</v>
      </c>
      <c r="D97" s="21" t="s">
        <v>70</v>
      </c>
      <c r="E97" s="8">
        <v>2</v>
      </c>
      <c r="F97" s="8"/>
      <c r="G97" s="8">
        <v>2</v>
      </c>
      <c r="H97" s="4" t="s">
        <v>207</v>
      </c>
      <c r="I97" s="4" t="s">
        <v>204</v>
      </c>
      <c r="J97" s="4" t="s">
        <v>136</v>
      </c>
      <c r="K97" s="55">
        <v>83</v>
      </c>
      <c r="L97" s="56">
        <v>0</v>
      </c>
      <c r="M97" s="56">
        <v>0</v>
      </c>
      <c r="N97" s="56"/>
      <c r="O97" s="60"/>
      <c r="P97" s="55">
        <v>90</v>
      </c>
      <c r="Q97" s="53"/>
      <c r="R97" s="53"/>
      <c r="S97" s="53">
        <v>0</v>
      </c>
      <c r="T97" s="88">
        <v>0</v>
      </c>
      <c r="U97" s="88">
        <v>0</v>
      </c>
      <c r="V97" s="89">
        <v>0</v>
      </c>
      <c r="W97" s="79">
        <f t="shared" si="21"/>
        <v>173</v>
      </c>
      <c r="X97" s="57">
        <f t="shared" si="18"/>
        <v>173</v>
      </c>
      <c r="AO97" s="55">
        <f t="shared" si="15"/>
        <v>0</v>
      </c>
      <c r="AQ97" s="65">
        <f t="shared" si="20"/>
        <v>173</v>
      </c>
      <c r="AR97" s="4">
        <f t="shared" si="16"/>
        <v>0</v>
      </c>
      <c r="AT97" s="4">
        <v>0</v>
      </c>
      <c r="AU97" s="4">
        <v>0</v>
      </c>
      <c r="AV97" s="4">
        <v>0</v>
      </c>
      <c r="AW97" s="4">
        <v>0</v>
      </c>
    </row>
    <row r="98" spans="2:49" ht="15" x14ac:dyDescent="0.2">
      <c r="C98" s="30" t="s">
        <v>96</v>
      </c>
      <c r="D98" s="3" t="s">
        <v>226</v>
      </c>
      <c r="E98" s="8">
        <v>2</v>
      </c>
      <c r="F98" s="8"/>
      <c r="G98" s="8">
        <v>2</v>
      </c>
      <c r="H98" s="8" t="s">
        <v>208</v>
      </c>
      <c r="I98" s="4" t="s">
        <v>206</v>
      </c>
      <c r="J98" s="4" t="s">
        <v>80</v>
      </c>
      <c r="K98" s="56"/>
      <c r="L98" s="56"/>
      <c r="M98" s="55">
        <v>44</v>
      </c>
      <c r="N98" s="56"/>
      <c r="O98" s="60"/>
      <c r="P98" s="53">
        <v>0</v>
      </c>
      <c r="Q98" s="64">
        <v>10</v>
      </c>
      <c r="R98" s="53"/>
      <c r="S98" s="53">
        <v>0</v>
      </c>
      <c r="T98" s="88">
        <v>0</v>
      </c>
      <c r="U98" s="88">
        <v>0</v>
      </c>
      <c r="V98" s="89">
        <v>0</v>
      </c>
      <c r="W98" s="79">
        <f t="shared" si="21"/>
        <v>44</v>
      </c>
      <c r="X98" s="57">
        <f t="shared" si="18"/>
        <v>44</v>
      </c>
      <c r="AE98" s="4">
        <v>69</v>
      </c>
      <c r="AH98" s="4">
        <v>54</v>
      </c>
      <c r="AO98" s="55">
        <f t="shared" ref="AO98:AO129" si="22">SUM(Y98:AN98)-AG98</f>
        <v>123</v>
      </c>
      <c r="AP98" s="4" t="e">
        <f t="shared" ref="AP98:AP111" si="23">SUM(Y98:AN98)-(SMALL(Y98:AN98,1)+SMALL(Y98:AN98,2)+SMALL(Y98:AN98,3)+SMALL(Y98:AN98,4)+SMALL(Y98:AN98,5)+SMALL(Y98:AN98,6)+SMALL(Y98:AN98,7)+SMALL(Y98:AN98,8)+SMALL(Y98:AN98,9)+SMALL(Y98:AN98,10)+SMALL(Y98:AN98,11))</f>
        <v>#NUM!</v>
      </c>
      <c r="AQ98" s="65">
        <f t="shared" si="20"/>
        <v>167</v>
      </c>
      <c r="AR98" s="4">
        <f t="shared" ref="AR98:AR129" si="24">Q98+S98+T98+U98+AG98</f>
        <v>10</v>
      </c>
      <c r="AT98" s="4">
        <v>0</v>
      </c>
      <c r="AU98" s="4">
        <v>0</v>
      </c>
      <c r="AV98" s="4">
        <v>0</v>
      </c>
      <c r="AW98" s="4">
        <v>0</v>
      </c>
    </row>
    <row r="99" spans="2:49" ht="15" x14ac:dyDescent="0.2">
      <c r="C99" s="18" t="s">
        <v>454</v>
      </c>
      <c r="D99" s="4" t="s">
        <v>455</v>
      </c>
      <c r="E99" s="8">
        <v>2</v>
      </c>
      <c r="G99" s="4">
        <v>2</v>
      </c>
      <c r="H99" s="4" t="s">
        <v>207</v>
      </c>
      <c r="I99" s="4" t="s">
        <v>204</v>
      </c>
      <c r="J99" s="4" t="s">
        <v>0</v>
      </c>
      <c r="K99" s="56">
        <v>0</v>
      </c>
      <c r="L99" s="56"/>
      <c r="M99" s="55">
        <v>76</v>
      </c>
      <c r="N99" s="56"/>
      <c r="O99" s="60"/>
      <c r="P99" s="53">
        <v>0</v>
      </c>
      <c r="Q99" s="53"/>
      <c r="R99" s="53"/>
      <c r="S99" s="53">
        <v>0</v>
      </c>
      <c r="T99" s="88">
        <v>0</v>
      </c>
      <c r="U99" s="88">
        <v>0</v>
      </c>
      <c r="V99" s="89">
        <v>0</v>
      </c>
      <c r="W99" s="79">
        <f t="shared" si="21"/>
        <v>76</v>
      </c>
      <c r="X99" s="57">
        <f t="shared" si="18"/>
        <v>76</v>
      </c>
      <c r="Z99" s="4">
        <v>89</v>
      </c>
      <c r="AO99" s="55">
        <f t="shared" si="22"/>
        <v>89</v>
      </c>
      <c r="AP99" s="4" t="e">
        <f t="shared" si="23"/>
        <v>#NUM!</v>
      </c>
      <c r="AQ99" s="65">
        <f t="shared" si="20"/>
        <v>165</v>
      </c>
      <c r="AR99" s="4">
        <f t="shared" si="24"/>
        <v>0</v>
      </c>
      <c r="AT99" s="4">
        <v>0</v>
      </c>
      <c r="AU99" s="4">
        <v>0</v>
      </c>
      <c r="AV99" s="4">
        <v>0</v>
      </c>
      <c r="AW99" s="4">
        <v>0</v>
      </c>
    </row>
    <row r="100" spans="2:49" ht="15" x14ac:dyDescent="0.2">
      <c r="B100" s="19"/>
      <c r="C100" s="16" t="s">
        <v>354</v>
      </c>
      <c r="D100" s="17" t="s">
        <v>60</v>
      </c>
      <c r="E100" s="8">
        <v>2</v>
      </c>
      <c r="F100" s="8"/>
      <c r="G100" s="8">
        <v>2</v>
      </c>
      <c r="H100" s="4" t="s">
        <v>207</v>
      </c>
      <c r="I100" s="4" t="s">
        <v>204</v>
      </c>
      <c r="J100" s="4" t="s">
        <v>103</v>
      </c>
      <c r="K100" s="55">
        <v>87</v>
      </c>
      <c r="L100" s="56">
        <v>0</v>
      </c>
      <c r="M100" s="55">
        <v>77</v>
      </c>
      <c r="N100" s="56"/>
      <c r="O100" s="60"/>
      <c r="P100" s="53">
        <v>0</v>
      </c>
      <c r="Q100" s="53"/>
      <c r="R100" s="53"/>
      <c r="S100" s="53">
        <v>0</v>
      </c>
      <c r="T100" s="88">
        <v>0</v>
      </c>
      <c r="U100" s="88">
        <v>0</v>
      </c>
      <c r="V100" s="89">
        <v>0</v>
      </c>
      <c r="W100" s="79">
        <f t="shared" si="21"/>
        <v>164</v>
      </c>
      <c r="X100" s="57">
        <f t="shared" si="18"/>
        <v>164</v>
      </c>
      <c r="AO100" s="55">
        <f t="shared" si="22"/>
        <v>0</v>
      </c>
      <c r="AP100" s="4" t="e">
        <f t="shared" si="23"/>
        <v>#NUM!</v>
      </c>
      <c r="AQ100" s="65">
        <f t="shared" si="20"/>
        <v>164</v>
      </c>
      <c r="AR100" s="4">
        <f t="shared" si="24"/>
        <v>0</v>
      </c>
      <c r="AT100" s="4">
        <v>0</v>
      </c>
      <c r="AU100" s="4">
        <v>0</v>
      </c>
      <c r="AV100" s="4">
        <v>0</v>
      </c>
      <c r="AW100" s="4">
        <v>0</v>
      </c>
    </row>
    <row r="101" spans="2:49" ht="15" x14ac:dyDescent="0.2">
      <c r="B101" s="19"/>
      <c r="C101" s="18" t="s">
        <v>337</v>
      </c>
      <c r="D101" s="4" t="s">
        <v>146</v>
      </c>
      <c r="F101" s="8"/>
      <c r="G101" s="8"/>
      <c r="H101" s="4" t="s">
        <v>210</v>
      </c>
      <c r="I101" s="4" t="s">
        <v>205</v>
      </c>
      <c r="J101" s="3" t="s">
        <v>172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88">
        <v>0</v>
      </c>
      <c r="U101" s="88">
        <v>0</v>
      </c>
      <c r="V101" s="89">
        <v>0</v>
      </c>
      <c r="W101" s="79">
        <f t="shared" si="21"/>
        <v>0</v>
      </c>
      <c r="X101" s="57">
        <f t="shared" si="18"/>
        <v>0</v>
      </c>
      <c r="Y101" s="4">
        <v>76</v>
      </c>
      <c r="AC101" s="4">
        <v>87</v>
      </c>
      <c r="AO101" s="55">
        <f t="shared" si="22"/>
        <v>163</v>
      </c>
      <c r="AP101" s="4" t="e">
        <f t="shared" si="23"/>
        <v>#NUM!</v>
      </c>
      <c r="AQ101" s="65">
        <f t="shared" si="20"/>
        <v>163</v>
      </c>
      <c r="AR101" s="4">
        <f t="shared" si="24"/>
        <v>0</v>
      </c>
      <c r="AT101" s="4">
        <v>0</v>
      </c>
      <c r="AU101" s="4">
        <v>0</v>
      </c>
      <c r="AV101" s="4">
        <v>0</v>
      </c>
      <c r="AW101" s="4">
        <v>0</v>
      </c>
    </row>
    <row r="102" spans="2:49" ht="15" x14ac:dyDescent="0.2">
      <c r="C102" s="18" t="s">
        <v>350</v>
      </c>
      <c r="D102" s="4" t="s">
        <v>5</v>
      </c>
      <c r="E102" s="8">
        <v>3</v>
      </c>
      <c r="G102" s="4">
        <v>3</v>
      </c>
      <c r="H102" s="4" t="s">
        <v>209</v>
      </c>
      <c r="I102" s="4" t="s">
        <v>351</v>
      </c>
      <c r="J102" s="4" t="s">
        <v>80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88">
        <v>0</v>
      </c>
      <c r="U102" s="88">
        <v>0</v>
      </c>
      <c r="V102" s="89">
        <v>0</v>
      </c>
      <c r="W102" s="79">
        <f t="shared" si="21"/>
        <v>0</v>
      </c>
      <c r="X102" s="57">
        <f t="shared" si="18"/>
        <v>0</v>
      </c>
      <c r="Y102" s="4">
        <v>78</v>
      </c>
      <c r="AH102" s="4">
        <v>85</v>
      </c>
      <c r="AO102" s="55">
        <f t="shared" si="22"/>
        <v>163</v>
      </c>
      <c r="AP102" s="4" t="e">
        <f t="shared" si="23"/>
        <v>#NUM!</v>
      </c>
      <c r="AQ102" s="65">
        <f t="shared" si="20"/>
        <v>163</v>
      </c>
      <c r="AR102" s="4">
        <f t="shared" si="24"/>
        <v>0</v>
      </c>
      <c r="AT102" s="4">
        <v>0</v>
      </c>
      <c r="AU102" s="4">
        <v>0</v>
      </c>
      <c r="AV102" s="4">
        <v>0</v>
      </c>
      <c r="AW102" s="4">
        <v>0</v>
      </c>
    </row>
    <row r="103" spans="2:49" ht="15" x14ac:dyDescent="0.2">
      <c r="C103" s="30" t="s">
        <v>111</v>
      </c>
      <c r="D103" s="3" t="s">
        <v>112</v>
      </c>
      <c r="E103" s="8">
        <v>2</v>
      </c>
      <c r="F103" s="8"/>
      <c r="G103" s="8">
        <v>2</v>
      </c>
      <c r="H103" s="8" t="s">
        <v>209</v>
      </c>
      <c r="I103" s="8" t="s">
        <v>351</v>
      </c>
      <c r="J103" s="8" t="s">
        <v>103</v>
      </c>
      <c r="K103" s="55">
        <v>85</v>
      </c>
      <c r="L103" s="56"/>
      <c r="M103" s="55">
        <v>75</v>
      </c>
      <c r="N103" s="56"/>
      <c r="O103" s="60"/>
      <c r="P103" s="53"/>
      <c r="Q103" s="53">
        <v>0</v>
      </c>
      <c r="R103" s="53">
        <v>0</v>
      </c>
      <c r="S103" s="53">
        <v>0</v>
      </c>
      <c r="T103" s="88">
        <v>0</v>
      </c>
      <c r="U103" s="88">
        <v>0</v>
      </c>
      <c r="V103" s="89">
        <v>0</v>
      </c>
      <c r="W103" s="79">
        <f t="shared" si="21"/>
        <v>160</v>
      </c>
      <c r="X103" s="57">
        <f t="shared" ref="X103:X134" si="25">SUM(K103:V103)-(SMALL(K103:V103,1)+(SMALL(K103:V103,2)+SMALL(K103:V103,3)+SMALL(K103:V103,4)+SMALL(K103:V103,5)+SMALL(K103:V103,6)))</f>
        <v>160</v>
      </c>
      <c r="AO103" s="55">
        <f t="shared" si="22"/>
        <v>0</v>
      </c>
      <c r="AP103" s="4" t="e">
        <f t="shared" si="23"/>
        <v>#NUM!</v>
      </c>
      <c r="AQ103" s="65">
        <f t="shared" si="20"/>
        <v>160</v>
      </c>
      <c r="AR103" s="4">
        <f t="shared" si="24"/>
        <v>0</v>
      </c>
    </row>
    <row r="104" spans="2:49" ht="15" x14ac:dyDescent="0.2">
      <c r="B104" s="19"/>
      <c r="C104" s="30" t="s">
        <v>129</v>
      </c>
      <c r="D104" s="3" t="s">
        <v>14</v>
      </c>
      <c r="E104" s="8">
        <v>4</v>
      </c>
      <c r="F104" s="8"/>
      <c r="G104" s="8">
        <v>4</v>
      </c>
      <c r="H104" s="8" t="s">
        <v>210</v>
      </c>
      <c r="I104" s="4" t="s">
        <v>205</v>
      </c>
      <c r="J104" s="4" t="s">
        <v>103</v>
      </c>
      <c r="K104" s="56">
        <v>0</v>
      </c>
      <c r="L104" s="56"/>
      <c r="M104" s="55">
        <v>38</v>
      </c>
      <c r="N104" s="56"/>
      <c r="O104" s="60"/>
      <c r="P104" s="53">
        <v>0</v>
      </c>
      <c r="Q104" s="53"/>
      <c r="R104" s="53">
        <v>0</v>
      </c>
      <c r="S104" s="53">
        <v>0</v>
      </c>
      <c r="T104" s="88">
        <v>0</v>
      </c>
      <c r="U104" s="88">
        <v>0</v>
      </c>
      <c r="V104" s="82">
        <v>72</v>
      </c>
      <c r="W104" s="79">
        <f t="shared" si="21"/>
        <v>110</v>
      </c>
      <c r="X104" s="57">
        <f t="shared" si="25"/>
        <v>110</v>
      </c>
      <c r="AH104" s="4">
        <v>50</v>
      </c>
      <c r="AO104" s="55">
        <f t="shared" si="22"/>
        <v>50</v>
      </c>
      <c r="AP104" s="4" t="e">
        <f t="shared" si="23"/>
        <v>#NUM!</v>
      </c>
      <c r="AQ104" s="65">
        <f t="shared" si="20"/>
        <v>160</v>
      </c>
      <c r="AR104" s="4">
        <f t="shared" si="24"/>
        <v>0</v>
      </c>
      <c r="AT104" s="4">
        <v>0</v>
      </c>
      <c r="AU104" s="4">
        <v>0</v>
      </c>
      <c r="AV104" s="4">
        <v>0</v>
      </c>
      <c r="AW104" s="4">
        <v>0</v>
      </c>
    </row>
    <row r="105" spans="2:49" ht="15" x14ac:dyDescent="0.2">
      <c r="C105" s="18" t="s">
        <v>493</v>
      </c>
      <c r="D105" s="4" t="s">
        <v>20</v>
      </c>
      <c r="E105" s="8">
        <v>2</v>
      </c>
      <c r="G105" s="4">
        <v>2</v>
      </c>
      <c r="H105" s="4" t="s">
        <v>489</v>
      </c>
      <c r="I105" s="4" t="s">
        <v>204</v>
      </c>
      <c r="J105" s="4" t="s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88">
        <v>0</v>
      </c>
      <c r="U105" s="88">
        <v>0</v>
      </c>
      <c r="V105" s="89">
        <v>0</v>
      </c>
      <c r="W105" s="79">
        <v>0</v>
      </c>
      <c r="X105" s="57">
        <f t="shared" si="25"/>
        <v>0</v>
      </c>
      <c r="Z105" s="4">
        <v>78</v>
      </c>
      <c r="AD105" s="4">
        <v>80</v>
      </c>
      <c r="AO105" s="55">
        <f t="shared" si="22"/>
        <v>158</v>
      </c>
      <c r="AP105" s="4" t="e">
        <f t="shared" si="23"/>
        <v>#NUM!</v>
      </c>
      <c r="AQ105" s="65">
        <f t="shared" si="20"/>
        <v>158</v>
      </c>
      <c r="AR105" s="4">
        <f t="shared" si="24"/>
        <v>0</v>
      </c>
      <c r="AT105" s="4">
        <v>0</v>
      </c>
      <c r="AU105" s="4">
        <v>0</v>
      </c>
      <c r="AV105" s="4">
        <v>0</v>
      </c>
      <c r="AW105" s="4">
        <v>0</v>
      </c>
    </row>
    <row r="106" spans="2:49" ht="15" x14ac:dyDescent="0.2">
      <c r="B106" s="19"/>
      <c r="C106" s="15" t="s">
        <v>434</v>
      </c>
      <c r="D106" s="9" t="s">
        <v>140</v>
      </c>
      <c r="E106" s="8">
        <v>4</v>
      </c>
      <c r="G106" s="4">
        <v>4</v>
      </c>
      <c r="H106" s="4" t="s">
        <v>210</v>
      </c>
      <c r="I106" s="4" t="s">
        <v>205</v>
      </c>
      <c r="J106" s="4" t="s">
        <v>433</v>
      </c>
      <c r="K106" s="55">
        <v>59</v>
      </c>
      <c r="L106" s="56">
        <v>0</v>
      </c>
      <c r="M106" s="55">
        <v>43</v>
      </c>
      <c r="N106" s="56">
        <v>0</v>
      </c>
      <c r="O106" s="55">
        <v>55</v>
      </c>
      <c r="P106" s="53"/>
      <c r="Q106" s="53"/>
      <c r="R106" s="53"/>
      <c r="S106" s="53">
        <v>0</v>
      </c>
      <c r="T106" s="88">
        <v>0</v>
      </c>
      <c r="U106" s="88">
        <v>0</v>
      </c>
      <c r="V106" s="89">
        <v>0</v>
      </c>
      <c r="W106" s="79">
        <f t="shared" ref="W106:W137" si="26">SUM(K106:V106)-(Q106+S106+T106+U106)</f>
        <v>157</v>
      </c>
      <c r="X106" s="57">
        <f t="shared" si="25"/>
        <v>157</v>
      </c>
      <c r="AO106" s="55">
        <f t="shared" si="22"/>
        <v>0</v>
      </c>
      <c r="AP106" s="4" t="e">
        <f t="shared" si="23"/>
        <v>#NUM!</v>
      </c>
      <c r="AQ106" s="65">
        <f t="shared" si="20"/>
        <v>157</v>
      </c>
      <c r="AR106" s="4">
        <f t="shared" si="24"/>
        <v>0</v>
      </c>
      <c r="AT106" s="4">
        <v>0</v>
      </c>
      <c r="AU106" s="4">
        <v>0</v>
      </c>
      <c r="AV106" s="4">
        <v>0</v>
      </c>
      <c r="AW106" s="4">
        <v>0</v>
      </c>
    </row>
    <row r="107" spans="2:49" ht="15" x14ac:dyDescent="0.2">
      <c r="C107" s="15" t="s">
        <v>346</v>
      </c>
      <c r="D107" s="9" t="s">
        <v>290</v>
      </c>
      <c r="E107" s="8">
        <v>3</v>
      </c>
      <c r="G107" s="4">
        <v>3</v>
      </c>
      <c r="H107" s="8" t="s">
        <v>209</v>
      </c>
      <c r="I107" s="8" t="s">
        <v>351</v>
      </c>
      <c r="J107" s="4" t="s">
        <v>235</v>
      </c>
      <c r="K107" s="56">
        <v>0</v>
      </c>
      <c r="L107" s="56"/>
      <c r="M107" s="55">
        <v>63</v>
      </c>
      <c r="N107" s="56"/>
      <c r="O107" s="60"/>
      <c r="P107" s="53">
        <v>0</v>
      </c>
      <c r="Q107" s="53"/>
      <c r="R107" s="53">
        <v>0</v>
      </c>
      <c r="S107" s="69">
        <v>10</v>
      </c>
      <c r="T107" s="88">
        <v>0</v>
      </c>
      <c r="U107" s="88">
        <v>0</v>
      </c>
      <c r="V107" s="82">
        <v>85</v>
      </c>
      <c r="W107" s="79">
        <f t="shared" si="26"/>
        <v>148</v>
      </c>
      <c r="X107" s="57">
        <f t="shared" si="25"/>
        <v>148</v>
      </c>
      <c r="AO107" s="55">
        <f t="shared" si="22"/>
        <v>0</v>
      </c>
      <c r="AP107" s="4" t="e">
        <f t="shared" si="23"/>
        <v>#NUM!</v>
      </c>
      <c r="AQ107" s="65">
        <f t="shared" si="20"/>
        <v>148</v>
      </c>
      <c r="AR107" s="4">
        <f t="shared" si="24"/>
        <v>10</v>
      </c>
      <c r="AT107" s="4">
        <v>0</v>
      </c>
      <c r="AU107" s="4">
        <v>0</v>
      </c>
      <c r="AV107" s="4">
        <v>0</v>
      </c>
      <c r="AW107" s="4">
        <v>0</v>
      </c>
    </row>
    <row r="108" spans="2:49" ht="15" x14ac:dyDescent="0.2">
      <c r="C108" s="27" t="s">
        <v>16</v>
      </c>
      <c r="D108" s="21" t="s">
        <v>17</v>
      </c>
      <c r="E108" s="8">
        <v>3</v>
      </c>
      <c r="G108" s="8">
        <v>3</v>
      </c>
      <c r="H108" s="4" t="s">
        <v>210</v>
      </c>
      <c r="I108" s="4" t="s">
        <v>205</v>
      </c>
      <c r="J108" s="4" t="s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88">
        <v>0</v>
      </c>
      <c r="U108" s="88">
        <v>0</v>
      </c>
      <c r="V108" s="89">
        <v>0</v>
      </c>
      <c r="W108" s="79">
        <f t="shared" si="26"/>
        <v>0</v>
      </c>
      <c r="X108" s="57">
        <f t="shared" si="25"/>
        <v>0</v>
      </c>
      <c r="Y108" s="4">
        <v>75</v>
      </c>
      <c r="AA108" s="4">
        <v>70</v>
      </c>
      <c r="AO108" s="55">
        <f t="shared" si="22"/>
        <v>145</v>
      </c>
      <c r="AP108" s="4" t="e">
        <f t="shared" si="23"/>
        <v>#NUM!</v>
      </c>
      <c r="AQ108" s="65">
        <f t="shared" si="20"/>
        <v>145</v>
      </c>
      <c r="AR108" s="4">
        <f t="shared" si="24"/>
        <v>0</v>
      </c>
      <c r="AT108" s="4">
        <v>0</v>
      </c>
      <c r="AU108" s="4">
        <v>0</v>
      </c>
      <c r="AV108" s="4">
        <v>0</v>
      </c>
      <c r="AW108" s="4">
        <v>0</v>
      </c>
    </row>
    <row r="109" spans="2:49" ht="15" x14ac:dyDescent="0.2">
      <c r="C109" s="18" t="s">
        <v>228</v>
      </c>
      <c r="D109" s="4" t="s">
        <v>314</v>
      </c>
      <c r="E109" s="8">
        <v>3</v>
      </c>
      <c r="G109" s="4">
        <v>3</v>
      </c>
      <c r="H109" s="4" t="s">
        <v>207</v>
      </c>
      <c r="I109" s="4" t="s">
        <v>204</v>
      </c>
      <c r="J109" s="4" t="s">
        <v>49</v>
      </c>
      <c r="K109" s="60">
        <v>0</v>
      </c>
      <c r="L109" s="60"/>
      <c r="M109" s="60"/>
      <c r="N109" s="60"/>
      <c r="O109" s="55">
        <v>60</v>
      </c>
      <c r="P109" s="53">
        <v>0</v>
      </c>
      <c r="Q109" s="53"/>
      <c r="R109" s="53">
        <v>0</v>
      </c>
      <c r="S109" s="53">
        <v>0</v>
      </c>
      <c r="T109" s="88">
        <v>0</v>
      </c>
      <c r="U109" s="88">
        <v>0</v>
      </c>
      <c r="V109" s="82">
        <v>84</v>
      </c>
      <c r="W109" s="79">
        <f t="shared" si="26"/>
        <v>144</v>
      </c>
      <c r="X109" s="57">
        <f t="shared" si="25"/>
        <v>144</v>
      </c>
      <c r="AO109" s="55">
        <f t="shared" si="22"/>
        <v>0</v>
      </c>
      <c r="AP109" s="4" t="e">
        <f t="shared" si="23"/>
        <v>#NUM!</v>
      </c>
      <c r="AQ109" s="65">
        <f t="shared" si="20"/>
        <v>144</v>
      </c>
      <c r="AR109" s="4">
        <f t="shared" si="24"/>
        <v>0</v>
      </c>
      <c r="AT109" s="4">
        <v>0</v>
      </c>
      <c r="AU109" s="4">
        <v>0</v>
      </c>
      <c r="AV109" s="4">
        <v>0</v>
      </c>
      <c r="AW109" s="4">
        <v>0</v>
      </c>
    </row>
    <row r="110" spans="2:49" ht="15" x14ac:dyDescent="0.2">
      <c r="C110" s="16" t="s">
        <v>232</v>
      </c>
      <c r="D110" s="17" t="s">
        <v>135</v>
      </c>
      <c r="E110" s="8">
        <v>4</v>
      </c>
      <c r="F110" s="8"/>
      <c r="G110" s="8">
        <v>4</v>
      </c>
      <c r="H110" s="8" t="s">
        <v>207</v>
      </c>
      <c r="I110" s="8" t="s">
        <v>204</v>
      </c>
      <c r="J110" s="4" t="s">
        <v>430</v>
      </c>
      <c r="K110" s="60">
        <v>0</v>
      </c>
      <c r="L110" s="60"/>
      <c r="M110" s="60"/>
      <c r="N110" s="60"/>
      <c r="O110" s="55">
        <v>59</v>
      </c>
      <c r="P110" s="53">
        <v>0</v>
      </c>
      <c r="Q110" s="53"/>
      <c r="R110" s="53">
        <v>0</v>
      </c>
      <c r="S110" s="53">
        <v>0</v>
      </c>
      <c r="T110" s="88"/>
      <c r="U110" s="88">
        <v>0</v>
      </c>
      <c r="V110" s="89">
        <v>0</v>
      </c>
      <c r="W110" s="79">
        <f t="shared" si="26"/>
        <v>59</v>
      </c>
      <c r="X110" s="57">
        <f t="shared" si="25"/>
        <v>59</v>
      </c>
      <c r="AE110" s="4">
        <v>84</v>
      </c>
      <c r="AO110" s="55">
        <f t="shared" si="22"/>
        <v>84</v>
      </c>
      <c r="AP110" s="4" t="e">
        <f t="shared" si="23"/>
        <v>#NUM!</v>
      </c>
      <c r="AQ110" s="65">
        <f t="shared" si="20"/>
        <v>143</v>
      </c>
      <c r="AR110" s="4">
        <f t="shared" si="24"/>
        <v>0</v>
      </c>
      <c r="AT110" s="4">
        <v>0</v>
      </c>
      <c r="AU110" s="4">
        <v>0</v>
      </c>
      <c r="AV110" s="4">
        <v>0</v>
      </c>
      <c r="AW110" s="4">
        <v>0</v>
      </c>
    </row>
    <row r="111" spans="2:49" ht="15" x14ac:dyDescent="0.2">
      <c r="C111" s="18" t="s">
        <v>264</v>
      </c>
      <c r="D111" s="4" t="s">
        <v>55</v>
      </c>
      <c r="E111" s="8">
        <v>2</v>
      </c>
      <c r="G111" s="8">
        <v>2</v>
      </c>
      <c r="H111" s="8" t="s">
        <v>210</v>
      </c>
      <c r="I111" s="4" t="s">
        <v>205</v>
      </c>
      <c r="J111" s="4" t="s">
        <v>195</v>
      </c>
      <c r="K111" s="56">
        <v>0</v>
      </c>
      <c r="L111" s="56"/>
      <c r="M111" s="55">
        <v>71</v>
      </c>
      <c r="N111" s="56"/>
      <c r="O111" s="60"/>
      <c r="P111" s="53">
        <v>0</v>
      </c>
      <c r="Q111" s="53"/>
      <c r="R111" s="53"/>
      <c r="S111" s="69">
        <v>10</v>
      </c>
      <c r="T111" s="88">
        <v>0</v>
      </c>
      <c r="U111" s="88">
        <v>0</v>
      </c>
      <c r="V111" s="89">
        <v>0</v>
      </c>
      <c r="W111" s="79">
        <f t="shared" si="26"/>
        <v>71</v>
      </c>
      <c r="X111" s="57">
        <f t="shared" si="25"/>
        <v>71</v>
      </c>
      <c r="AA111" s="4">
        <v>71</v>
      </c>
      <c r="AO111" s="55">
        <f t="shared" si="22"/>
        <v>71</v>
      </c>
      <c r="AP111" s="4" t="e">
        <f t="shared" si="23"/>
        <v>#NUM!</v>
      </c>
      <c r="AQ111" s="65">
        <f t="shared" si="20"/>
        <v>142</v>
      </c>
      <c r="AR111" s="4">
        <f t="shared" si="24"/>
        <v>10</v>
      </c>
      <c r="AT111" s="4">
        <v>0</v>
      </c>
      <c r="AU111" s="4">
        <v>0</v>
      </c>
      <c r="AV111" s="4">
        <v>0</v>
      </c>
      <c r="AW111" s="4">
        <v>0</v>
      </c>
    </row>
    <row r="112" spans="2:49" ht="15" x14ac:dyDescent="0.2">
      <c r="B112" s="19"/>
      <c r="C112" s="27" t="s">
        <v>24</v>
      </c>
      <c r="D112" s="21" t="s">
        <v>25</v>
      </c>
      <c r="E112" s="8">
        <v>4</v>
      </c>
      <c r="G112" s="8">
        <v>4</v>
      </c>
      <c r="H112" s="8" t="s">
        <v>230</v>
      </c>
      <c r="I112" s="8" t="s">
        <v>214</v>
      </c>
      <c r="J112" s="4" t="s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88">
        <v>0</v>
      </c>
      <c r="U112" s="88">
        <v>0</v>
      </c>
      <c r="V112" s="89">
        <v>0</v>
      </c>
      <c r="W112" s="79">
        <f t="shared" si="26"/>
        <v>0</v>
      </c>
      <c r="X112" s="57">
        <f t="shared" si="25"/>
        <v>0</v>
      </c>
      <c r="Z112" s="4">
        <v>69</v>
      </c>
      <c r="AD112" s="4">
        <v>71</v>
      </c>
      <c r="AO112" s="55">
        <f t="shared" si="22"/>
        <v>140</v>
      </c>
      <c r="AQ112" s="65">
        <f t="shared" si="20"/>
        <v>140</v>
      </c>
      <c r="AR112" s="4">
        <f t="shared" si="24"/>
        <v>0</v>
      </c>
      <c r="AT112" s="4">
        <v>0</v>
      </c>
      <c r="AU112" s="4">
        <v>0</v>
      </c>
      <c r="AV112" s="4">
        <v>0</v>
      </c>
      <c r="AW112" s="4">
        <v>0</v>
      </c>
    </row>
    <row r="113" spans="2:49" ht="15" x14ac:dyDescent="0.2">
      <c r="B113" s="19"/>
      <c r="C113" s="27" t="s">
        <v>9</v>
      </c>
      <c r="D113" s="21" t="s">
        <v>10</v>
      </c>
      <c r="E113" s="8">
        <v>4</v>
      </c>
      <c r="F113" s="8"/>
      <c r="G113" s="8">
        <v>4</v>
      </c>
      <c r="H113" s="8" t="s">
        <v>230</v>
      </c>
      <c r="I113" s="8" t="s">
        <v>214</v>
      </c>
      <c r="J113" s="4" t="s">
        <v>0</v>
      </c>
      <c r="K113" s="53">
        <v>0</v>
      </c>
      <c r="L113" s="53"/>
      <c r="M113" s="53"/>
      <c r="N113" s="53"/>
      <c r="O113" s="53"/>
      <c r="P113" s="53">
        <v>0</v>
      </c>
      <c r="Q113" s="53"/>
      <c r="R113" s="55">
        <v>66</v>
      </c>
      <c r="S113" s="53">
        <v>0</v>
      </c>
      <c r="T113" s="88">
        <v>0</v>
      </c>
      <c r="U113" s="88">
        <v>0</v>
      </c>
      <c r="V113" s="89">
        <v>0</v>
      </c>
      <c r="W113" s="79">
        <f t="shared" si="26"/>
        <v>66</v>
      </c>
      <c r="X113" s="57">
        <f t="shared" si="25"/>
        <v>66</v>
      </c>
      <c r="Z113" s="4">
        <v>74</v>
      </c>
      <c r="AO113" s="55">
        <f t="shared" si="22"/>
        <v>74</v>
      </c>
      <c r="AQ113" s="65">
        <f t="shared" si="20"/>
        <v>140</v>
      </c>
      <c r="AR113" s="4">
        <f t="shared" si="24"/>
        <v>0</v>
      </c>
    </row>
    <row r="114" spans="2:49" ht="15" x14ac:dyDescent="0.2">
      <c r="B114" s="19"/>
      <c r="C114" s="18" t="s">
        <v>248</v>
      </c>
      <c r="D114" s="4" t="s">
        <v>249</v>
      </c>
      <c r="E114" s="8" t="s">
        <v>245</v>
      </c>
      <c r="F114" s="8"/>
      <c r="G114" s="8" t="s">
        <v>245</v>
      </c>
      <c r="H114" s="4" t="s">
        <v>209</v>
      </c>
      <c r="I114" s="4" t="s">
        <v>261</v>
      </c>
      <c r="J114" s="8" t="s">
        <v>54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88">
        <v>0</v>
      </c>
      <c r="U114" s="88">
        <v>0</v>
      </c>
      <c r="V114" s="89">
        <v>0</v>
      </c>
      <c r="W114" s="79">
        <f t="shared" si="26"/>
        <v>0</v>
      </c>
      <c r="X114" s="57">
        <f t="shared" si="25"/>
        <v>0</v>
      </c>
      <c r="AA114" s="4">
        <v>65</v>
      </c>
      <c r="AD114" s="4">
        <v>72</v>
      </c>
      <c r="AO114" s="55">
        <f t="shared" si="22"/>
        <v>137</v>
      </c>
      <c r="AQ114" s="4">
        <f t="shared" si="20"/>
        <v>137</v>
      </c>
      <c r="AR114" s="4">
        <f t="shared" si="24"/>
        <v>0</v>
      </c>
      <c r="AT114" s="4">
        <v>0</v>
      </c>
      <c r="AU114" s="4">
        <v>0</v>
      </c>
      <c r="AV114" s="4">
        <v>0</v>
      </c>
      <c r="AW114" s="4">
        <v>0</v>
      </c>
    </row>
    <row r="115" spans="2:49" ht="15" x14ac:dyDescent="0.2">
      <c r="C115" s="16" t="s">
        <v>256</v>
      </c>
      <c r="D115" s="17" t="s">
        <v>257</v>
      </c>
      <c r="E115" s="8" t="s">
        <v>245</v>
      </c>
      <c r="G115" s="8" t="s">
        <v>245</v>
      </c>
      <c r="H115" s="4" t="s">
        <v>209</v>
      </c>
      <c r="I115" s="4" t="s">
        <v>261</v>
      </c>
      <c r="J115" s="4" t="s">
        <v>136</v>
      </c>
      <c r="K115" s="56">
        <v>0</v>
      </c>
      <c r="L115" s="56">
        <v>0</v>
      </c>
      <c r="M115" s="55">
        <v>20</v>
      </c>
      <c r="N115" s="56"/>
      <c r="O115" s="60"/>
      <c r="P115" s="55">
        <v>64</v>
      </c>
      <c r="Q115" s="53"/>
      <c r="R115" s="55">
        <v>51</v>
      </c>
      <c r="S115" s="53">
        <v>0</v>
      </c>
      <c r="T115" s="88">
        <v>0</v>
      </c>
      <c r="U115" s="88">
        <v>0</v>
      </c>
      <c r="V115" s="89">
        <v>0</v>
      </c>
      <c r="W115" s="79">
        <f t="shared" si="26"/>
        <v>135</v>
      </c>
      <c r="X115" s="57">
        <f t="shared" si="25"/>
        <v>135</v>
      </c>
      <c r="AO115" s="55">
        <f t="shared" si="22"/>
        <v>0</v>
      </c>
      <c r="AP115" s="4" t="e">
        <f t="shared" ref="AP115:AP121" si="27">SUM(Y115:AN115)-(SMALL(Y115:AN115,1)+SMALL(Y115:AN115,2)+SMALL(Y115:AN115,3)+SMALL(Y115:AN115,4)+SMALL(Y115:AN115,5)+SMALL(Y115:AN115,6)+SMALL(Y115:AN115,7)+SMALL(Y115:AN115,8)+SMALL(Y115:AN115,9)+SMALL(Y115:AN115,10)+SMALL(Y115:AN115,11))</f>
        <v>#NUM!</v>
      </c>
      <c r="AQ115" s="65">
        <f t="shared" si="20"/>
        <v>135</v>
      </c>
      <c r="AR115" s="4">
        <f t="shared" si="24"/>
        <v>0</v>
      </c>
      <c r="AT115" s="4">
        <v>0</v>
      </c>
      <c r="AU115" s="4">
        <v>0</v>
      </c>
      <c r="AV115" s="4">
        <v>0</v>
      </c>
      <c r="AW115" s="4">
        <v>0</v>
      </c>
    </row>
    <row r="116" spans="2:49" ht="15" x14ac:dyDescent="0.2">
      <c r="C116" s="15" t="s">
        <v>21</v>
      </c>
      <c r="D116" s="9" t="s">
        <v>5</v>
      </c>
      <c r="E116" s="8">
        <v>3</v>
      </c>
      <c r="F116" s="8"/>
      <c r="G116" s="8">
        <v>3</v>
      </c>
      <c r="H116" s="8" t="s">
        <v>207</v>
      </c>
      <c r="I116" s="4" t="s">
        <v>204</v>
      </c>
      <c r="J116" s="4" t="s">
        <v>0</v>
      </c>
      <c r="K116" s="56">
        <v>0</v>
      </c>
      <c r="L116" s="56"/>
      <c r="M116" s="55">
        <v>47</v>
      </c>
      <c r="N116" s="56"/>
      <c r="O116" s="60"/>
      <c r="P116" s="53">
        <v>0</v>
      </c>
      <c r="Q116" s="53"/>
      <c r="R116" s="53"/>
      <c r="S116" s="53">
        <v>0</v>
      </c>
      <c r="T116" s="88">
        <v>0</v>
      </c>
      <c r="U116" s="88">
        <v>0</v>
      </c>
      <c r="V116" s="89">
        <v>0</v>
      </c>
      <c r="W116" s="79">
        <f t="shared" si="26"/>
        <v>47</v>
      </c>
      <c r="X116" s="57">
        <f t="shared" si="25"/>
        <v>47</v>
      </c>
      <c r="Z116" s="4">
        <v>85</v>
      </c>
      <c r="AO116" s="55">
        <f t="shared" si="22"/>
        <v>85</v>
      </c>
      <c r="AP116" s="4" t="e">
        <f t="shared" si="27"/>
        <v>#NUM!</v>
      </c>
      <c r="AQ116" s="65">
        <f t="shared" si="20"/>
        <v>132</v>
      </c>
      <c r="AR116" s="4">
        <f t="shared" si="24"/>
        <v>0</v>
      </c>
      <c r="AT116" s="4">
        <v>0</v>
      </c>
      <c r="AU116" s="4">
        <v>0</v>
      </c>
      <c r="AV116" s="4">
        <v>0</v>
      </c>
      <c r="AW116" s="4">
        <v>0</v>
      </c>
    </row>
    <row r="117" spans="2:49" ht="15" x14ac:dyDescent="0.2">
      <c r="C117" s="18" t="s">
        <v>51</v>
      </c>
      <c r="D117" s="4" t="s">
        <v>463</v>
      </c>
      <c r="E117" s="8">
        <v>3</v>
      </c>
      <c r="G117" s="4">
        <v>3</v>
      </c>
      <c r="H117" s="4" t="s">
        <v>207</v>
      </c>
      <c r="I117" s="4" t="s">
        <v>204</v>
      </c>
      <c r="J117" s="4" t="s">
        <v>49</v>
      </c>
      <c r="K117" s="56">
        <v>0</v>
      </c>
      <c r="L117" s="56">
        <v>0</v>
      </c>
      <c r="M117" s="55">
        <v>56</v>
      </c>
      <c r="N117" s="56"/>
      <c r="O117" s="55">
        <v>76</v>
      </c>
      <c r="P117" s="53"/>
      <c r="Q117" s="53"/>
      <c r="R117" s="53"/>
      <c r="S117" s="53">
        <v>0</v>
      </c>
      <c r="T117" s="88">
        <v>0</v>
      </c>
      <c r="U117" s="88">
        <v>0</v>
      </c>
      <c r="V117" s="89">
        <v>0</v>
      </c>
      <c r="W117" s="79">
        <f t="shared" si="26"/>
        <v>132</v>
      </c>
      <c r="X117" s="57">
        <f t="shared" si="25"/>
        <v>132</v>
      </c>
      <c r="AO117" s="55">
        <f t="shared" si="22"/>
        <v>0</v>
      </c>
      <c r="AP117" s="4" t="e">
        <f t="shared" si="27"/>
        <v>#NUM!</v>
      </c>
      <c r="AQ117" s="65">
        <f t="shared" si="20"/>
        <v>132</v>
      </c>
      <c r="AR117" s="4">
        <f t="shared" si="24"/>
        <v>0</v>
      </c>
      <c r="AT117" s="4">
        <v>0</v>
      </c>
      <c r="AU117" s="4">
        <v>0</v>
      </c>
      <c r="AV117" s="4">
        <v>0</v>
      </c>
      <c r="AW117" s="4">
        <v>0</v>
      </c>
    </row>
    <row r="118" spans="2:49" ht="15" x14ac:dyDescent="0.2">
      <c r="B118" s="19"/>
      <c r="C118" s="16" t="s">
        <v>175</v>
      </c>
      <c r="D118" s="17" t="s">
        <v>62</v>
      </c>
      <c r="E118" s="8">
        <v>4</v>
      </c>
      <c r="F118" s="8"/>
      <c r="G118" s="8">
        <v>4</v>
      </c>
      <c r="H118" s="8" t="s">
        <v>210</v>
      </c>
      <c r="I118" s="4" t="s">
        <v>205</v>
      </c>
      <c r="J118" s="4" t="s">
        <v>172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88">
        <v>0</v>
      </c>
      <c r="U118" s="88">
        <v>0</v>
      </c>
      <c r="V118" s="89">
        <v>0</v>
      </c>
      <c r="W118" s="79">
        <f t="shared" si="26"/>
        <v>0</v>
      </c>
      <c r="X118" s="57">
        <f t="shared" si="25"/>
        <v>0</v>
      </c>
      <c r="Y118" s="4">
        <v>67</v>
      </c>
      <c r="AH118" s="4">
        <v>65</v>
      </c>
      <c r="AO118" s="55">
        <f t="shared" si="22"/>
        <v>132</v>
      </c>
      <c r="AP118" s="4" t="e">
        <f t="shared" si="27"/>
        <v>#NUM!</v>
      </c>
      <c r="AQ118" s="65">
        <f t="shared" si="20"/>
        <v>132</v>
      </c>
      <c r="AR118" s="4">
        <f t="shared" si="24"/>
        <v>0</v>
      </c>
      <c r="AT118" s="4">
        <v>0</v>
      </c>
      <c r="AU118" s="4">
        <v>0</v>
      </c>
      <c r="AV118" s="4">
        <v>0</v>
      </c>
      <c r="AW118" s="4">
        <v>0</v>
      </c>
    </row>
    <row r="119" spans="2:49" ht="15" x14ac:dyDescent="0.2">
      <c r="C119" s="18" t="s">
        <v>43</v>
      </c>
      <c r="D119" s="4" t="s">
        <v>23</v>
      </c>
      <c r="E119" s="8">
        <v>3</v>
      </c>
      <c r="G119" s="8">
        <v>3</v>
      </c>
      <c r="H119" s="4" t="s">
        <v>207</v>
      </c>
      <c r="I119" s="4" t="s">
        <v>204</v>
      </c>
      <c r="J119" s="4" t="s">
        <v>32</v>
      </c>
      <c r="K119" s="53">
        <v>0</v>
      </c>
      <c r="L119" s="53">
        <v>0</v>
      </c>
      <c r="M119" s="53"/>
      <c r="N119" s="53"/>
      <c r="O119" s="55">
        <v>61</v>
      </c>
      <c r="P119" s="55">
        <v>70</v>
      </c>
      <c r="Q119" s="53"/>
      <c r="R119" s="53"/>
      <c r="S119" s="53">
        <v>0</v>
      </c>
      <c r="T119" s="88">
        <v>0</v>
      </c>
      <c r="U119" s="88">
        <v>0</v>
      </c>
      <c r="V119" s="89">
        <v>0</v>
      </c>
      <c r="W119" s="79">
        <f t="shared" si="26"/>
        <v>131</v>
      </c>
      <c r="X119" s="57">
        <f t="shared" si="25"/>
        <v>131</v>
      </c>
      <c r="AO119" s="55">
        <f t="shared" si="22"/>
        <v>0</v>
      </c>
      <c r="AP119" s="4" t="e">
        <f t="shared" si="27"/>
        <v>#NUM!</v>
      </c>
      <c r="AQ119" s="65">
        <f t="shared" si="20"/>
        <v>131</v>
      </c>
      <c r="AR119" s="4">
        <f t="shared" si="24"/>
        <v>0</v>
      </c>
      <c r="AT119" s="4">
        <v>0</v>
      </c>
      <c r="AU119" s="4">
        <v>0</v>
      </c>
      <c r="AV119" s="4">
        <v>0</v>
      </c>
      <c r="AW119" s="4">
        <v>0</v>
      </c>
    </row>
    <row r="120" spans="2:49" ht="15" x14ac:dyDescent="0.2">
      <c r="C120" s="18" t="s">
        <v>458</v>
      </c>
      <c r="D120" s="4" t="s">
        <v>459</v>
      </c>
      <c r="E120" s="8">
        <v>3</v>
      </c>
      <c r="G120" s="4">
        <v>3</v>
      </c>
      <c r="H120" s="4" t="s">
        <v>209</v>
      </c>
      <c r="I120" s="4" t="s">
        <v>351</v>
      </c>
      <c r="J120" s="4" t="s">
        <v>49</v>
      </c>
      <c r="K120" s="56">
        <v>0</v>
      </c>
      <c r="L120" s="56"/>
      <c r="M120" s="55">
        <v>61</v>
      </c>
      <c r="N120" s="56"/>
      <c r="O120" s="55">
        <v>70</v>
      </c>
      <c r="P120" s="53">
        <v>0</v>
      </c>
      <c r="Q120" s="53"/>
      <c r="R120" s="53"/>
      <c r="S120" s="53">
        <v>0</v>
      </c>
      <c r="T120" s="88">
        <v>0</v>
      </c>
      <c r="U120" s="88">
        <v>0</v>
      </c>
      <c r="V120" s="89">
        <v>0</v>
      </c>
      <c r="W120" s="79">
        <f t="shared" si="26"/>
        <v>131</v>
      </c>
      <c r="X120" s="57">
        <f t="shared" si="25"/>
        <v>131</v>
      </c>
      <c r="AO120" s="55">
        <f t="shared" si="22"/>
        <v>0</v>
      </c>
      <c r="AP120" s="4" t="e">
        <f t="shared" si="27"/>
        <v>#NUM!</v>
      </c>
      <c r="AQ120" s="65">
        <f t="shared" si="20"/>
        <v>131</v>
      </c>
      <c r="AR120" s="4">
        <f t="shared" si="24"/>
        <v>0</v>
      </c>
      <c r="AT120" s="4">
        <v>0</v>
      </c>
      <c r="AU120" s="4">
        <v>0</v>
      </c>
      <c r="AV120" s="4">
        <v>0</v>
      </c>
      <c r="AW120" s="4">
        <v>0</v>
      </c>
    </row>
    <row r="121" spans="2:49" ht="15" x14ac:dyDescent="0.2">
      <c r="B121" s="19"/>
      <c r="C121" s="30" t="s">
        <v>95</v>
      </c>
      <c r="D121" s="3" t="s">
        <v>77</v>
      </c>
      <c r="E121" s="8">
        <v>2</v>
      </c>
      <c r="F121" s="8"/>
      <c r="G121" s="8">
        <v>2</v>
      </c>
      <c r="H121" s="8" t="s">
        <v>207</v>
      </c>
      <c r="I121" s="8" t="s">
        <v>204</v>
      </c>
      <c r="J121" s="4" t="s">
        <v>80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88">
        <v>0</v>
      </c>
      <c r="U121" s="88">
        <v>0</v>
      </c>
      <c r="V121" s="89">
        <v>0</v>
      </c>
      <c r="W121" s="79">
        <f t="shared" si="26"/>
        <v>0</v>
      </c>
      <c r="X121" s="57">
        <f t="shared" si="25"/>
        <v>0</v>
      </c>
      <c r="Y121" s="4">
        <v>69</v>
      </c>
      <c r="AH121" s="4">
        <v>59</v>
      </c>
      <c r="AO121" s="55">
        <f t="shared" si="22"/>
        <v>128</v>
      </c>
      <c r="AP121" s="4" t="e">
        <f t="shared" si="27"/>
        <v>#NUM!</v>
      </c>
      <c r="AQ121" s="65">
        <f t="shared" ref="AQ121:AQ152" si="28">X121+AO121</f>
        <v>128</v>
      </c>
      <c r="AR121" s="4">
        <f t="shared" si="24"/>
        <v>0</v>
      </c>
      <c r="AT121" s="4">
        <v>0</v>
      </c>
      <c r="AU121" s="4">
        <v>0</v>
      </c>
      <c r="AV121" s="4">
        <v>0</v>
      </c>
      <c r="AW121" s="4">
        <v>0</v>
      </c>
    </row>
    <row r="122" spans="2:49" ht="15" x14ac:dyDescent="0.2">
      <c r="B122" s="19"/>
      <c r="C122" s="18" t="s">
        <v>88</v>
      </c>
      <c r="D122" s="4" t="s">
        <v>223</v>
      </c>
      <c r="E122" s="8">
        <v>3</v>
      </c>
      <c r="F122" s="8"/>
      <c r="G122" s="8">
        <v>3</v>
      </c>
      <c r="H122" s="4" t="s">
        <v>207</v>
      </c>
      <c r="I122" s="4" t="s">
        <v>204</v>
      </c>
      <c r="J122" s="4" t="s">
        <v>80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89">
        <v>0</v>
      </c>
      <c r="W122" s="79">
        <f t="shared" si="26"/>
        <v>0</v>
      </c>
      <c r="X122" s="57">
        <f t="shared" si="25"/>
        <v>0</v>
      </c>
      <c r="AE122" s="4">
        <v>80</v>
      </c>
      <c r="AH122" s="4">
        <v>47</v>
      </c>
      <c r="AO122" s="55">
        <f t="shared" si="22"/>
        <v>127</v>
      </c>
      <c r="AQ122" s="4">
        <f t="shared" si="28"/>
        <v>127</v>
      </c>
      <c r="AR122" s="4">
        <f t="shared" si="24"/>
        <v>0</v>
      </c>
      <c r="AT122" s="4">
        <v>0</v>
      </c>
      <c r="AU122" s="4">
        <v>0</v>
      </c>
      <c r="AV122" s="4">
        <v>0</v>
      </c>
      <c r="AW122" s="4">
        <v>0</v>
      </c>
    </row>
    <row r="123" spans="2:49" ht="15" x14ac:dyDescent="0.2">
      <c r="B123" s="19"/>
      <c r="C123" s="18" t="s">
        <v>347</v>
      </c>
      <c r="D123" s="4" t="s">
        <v>348</v>
      </c>
      <c r="E123" s="8">
        <v>5</v>
      </c>
      <c r="F123" s="8"/>
      <c r="G123" s="8">
        <v>5</v>
      </c>
      <c r="H123" s="8"/>
      <c r="J123" s="4" t="s">
        <v>235</v>
      </c>
      <c r="K123" s="56">
        <v>0</v>
      </c>
      <c r="L123" s="56">
        <v>0</v>
      </c>
      <c r="M123" s="55">
        <v>24</v>
      </c>
      <c r="N123" s="56"/>
      <c r="O123" s="55">
        <v>43</v>
      </c>
      <c r="P123" s="53"/>
      <c r="Q123" s="53"/>
      <c r="R123" s="55">
        <v>56</v>
      </c>
      <c r="S123" s="69">
        <v>10</v>
      </c>
      <c r="T123" s="88">
        <v>0</v>
      </c>
      <c r="U123" s="88">
        <v>0</v>
      </c>
      <c r="V123" s="89">
        <v>0</v>
      </c>
      <c r="W123" s="79">
        <f t="shared" si="26"/>
        <v>123</v>
      </c>
      <c r="X123" s="57">
        <f t="shared" si="25"/>
        <v>123</v>
      </c>
      <c r="AO123" s="55">
        <f t="shared" si="22"/>
        <v>0</v>
      </c>
      <c r="AP123" s="4" t="e">
        <f>SUM(Y123:AN123)-(SMALL(Y123:AN123,1)+SMALL(Y123:AN123,2)+SMALL(Y123:AN123,3)+SMALL(Y123:AN123,4)+SMALL(Y123:AN123,5)+SMALL(Y123:AN123,6)+SMALL(Y123:AN123,7)+SMALL(Y123:AN123,8)+SMALL(Y123:AN123,9)+SMALL(Y123:AN123,10)+SMALL(Y123:AN123,11))</f>
        <v>#NUM!</v>
      </c>
      <c r="AQ123" s="65">
        <f t="shared" si="28"/>
        <v>123</v>
      </c>
      <c r="AR123" s="4">
        <f t="shared" si="24"/>
        <v>10</v>
      </c>
      <c r="AT123" s="4">
        <v>0</v>
      </c>
      <c r="AU123" s="4">
        <v>0</v>
      </c>
      <c r="AV123" s="4">
        <v>0</v>
      </c>
      <c r="AW123" s="4">
        <v>0</v>
      </c>
    </row>
    <row r="124" spans="2:49" ht="15" x14ac:dyDescent="0.2">
      <c r="C124" s="18" t="s">
        <v>451</v>
      </c>
      <c r="D124" s="4" t="s">
        <v>115</v>
      </c>
      <c r="E124" s="8">
        <v>3</v>
      </c>
      <c r="G124" s="4">
        <v>3</v>
      </c>
      <c r="J124" s="4" t="s">
        <v>195</v>
      </c>
      <c r="K124" s="56">
        <v>0</v>
      </c>
      <c r="L124" s="56">
        <v>0</v>
      </c>
      <c r="M124" s="55">
        <v>57</v>
      </c>
      <c r="N124" s="56"/>
      <c r="O124" s="55">
        <v>63</v>
      </c>
      <c r="P124" s="53"/>
      <c r="Q124" s="53"/>
      <c r="R124" s="53"/>
      <c r="S124" s="69">
        <v>10</v>
      </c>
      <c r="T124" s="88">
        <v>0</v>
      </c>
      <c r="U124" s="88">
        <v>0</v>
      </c>
      <c r="V124" s="89">
        <v>0</v>
      </c>
      <c r="W124" s="79">
        <f t="shared" si="26"/>
        <v>120</v>
      </c>
      <c r="X124" s="57">
        <f t="shared" si="25"/>
        <v>120</v>
      </c>
      <c r="AO124" s="55">
        <f t="shared" si="22"/>
        <v>0</v>
      </c>
      <c r="AP124" s="4" t="e">
        <f>SUM(Y124:AN124)-(SMALL(Y124:AN124,1)+SMALL(Y124:AN124,2)+SMALL(Y124:AN124,3)+SMALL(Y124:AN124,4)+SMALL(Y124:AN124,5)+SMALL(Y124:AN124,6)+SMALL(Y124:AN124,7)+SMALL(Y124:AN124,8)+SMALL(Y124:AN124,9)+SMALL(Y124:AN124,10)+SMALL(Y124:AN124,11))</f>
        <v>#NUM!</v>
      </c>
      <c r="AQ124" s="65">
        <f t="shared" si="28"/>
        <v>120</v>
      </c>
      <c r="AR124" s="4">
        <f t="shared" si="24"/>
        <v>10</v>
      </c>
      <c r="AT124" s="4">
        <v>0</v>
      </c>
      <c r="AU124" s="4">
        <v>0</v>
      </c>
      <c r="AV124" s="4">
        <v>0</v>
      </c>
      <c r="AW124" s="4">
        <v>0</v>
      </c>
    </row>
    <row r="125" spans="2:49" ht="15" x14ac:dyDescent="0.2">
      <c r="B125" s="19"/>
      <c r="C125" s="27" t="s">
        <v>118</v>
      </c>
      <c r="D125" s="21" t="s">
        <v>26</v>
      </c>
      <c r="E125" s="8">
        <v>5</v>
      </c>
      <c r="F125" s="8"/>
      <c r="G125" s="8">
        <v>5</v>
      </c>
      <c r="H125" s="4" t="s">
        <v>230</v>
      </c>
      <c r="I125" s="4" t="s">
        <v>214</v>
      </c>
      <c r="J125" s="4" t="s">
        <v>103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88">
        <v>0</v>
      </c>
      <c r="U125" s="88">
        <v>0</v>
      </c>
      <c r="V125" s="82">
        <v>61</v>
      </c>
      <c r="W125" s="79">
        <f t="shared" si="26"/>
        <v>61</v>
      </c>
      <c r="X125" s="57">
        <f t="shared" si="25"/>
        <v>61</v>
      </c>
      <c r="AA125" s="4">
        <v>57</v>
      </c>
      <c r="AO125" s="55">
        <f t="shared" si="22"/>
        <v>57</v>
      </c>
      <c r="AQ125" s="72">
        <f t="shared" si="28"/>
        <v>118</v>
      </c>
      <c r="AR125" s="4">
        <f t="shared" si="24"/>
        <v>0</v>
      </c>
      <c r="AT125" s="4">
        <v>0</v>
      </c>
      <c r="AU125" s="4">
        <v>0</v>
      </c>
      <c r="AV125" s="4">
        <v>0</v>
      </c>
      <c r="AW125" s="4">
        <v>0</v>
      </c>
    </row>
    <row r="126" spans="2:49" ht="15" x14ac:dyDescent="0.2">
      <c r="B126" s="19"/>
      <c r="C126" s="29" t="s">
        <v>125</v>
      </c>
      <c r="D126" s="11" t="s">
        <v>126</v>
      </c>
      <c r="E126" s="8">
        <v>4</v>
      </c>
      <c r="F126" s="8"/>
      <c r="G126" s="8">
        <v>4</v>
      </c>
      <c r="H126" s="8" t="s">
        <v>230</v>
      </c>
      <c r="I126" s="8" t="s">
        <v>214</v>
      </c>
      <c r="J126" s="4" t="s">
        <v>103</v>
      </c>
      <c r="K126" s="56">
        <v>0</v>
      </c>
      <c r="L126" s="56"/>
      <c r="M126" s="55">
        <v>10</v>
      </c>
      <c r="N126" s="56"/>
      <c r="O126" s="55">
        <v>46</v>
      </c>
      <c r="P126" s="53"/>
      <c r="Q126" s="53">
        <v>0</v>
      </c>
      <c r="R126" s="53">
        <v>0</v>
      </c>
      <c r="S126" s="69">
        <v>10</v>
      </c>
      <c r="T126" s="88">
        <v>0</v>
      </c>
      <c r="U126" s="69">
        <v>10</v>
      </c>
      <c r="V126" s="82">
        <v>62</v>
      </c>
      <c r="W126" s="79">
        <f t="shared" si="26"/>
        <v>118</v>
      </c>
      <c r="X126" s="57">
        <f t="shared" si="25"/>
        <v>118</v>
      </c>
      <c r="AO126" s="55">
        <f t="shared" si="22"/>
        <v>0</v>
      </c>
      <c r="AP126" s="4" t="e">
        <f t="shared" ref="AP126:AP132" si="29">SUM(Y126:AN126)-(SMALL(Y126:AN126,1)+SMALL(Y126:AN126,2)+SMALL(Y126:AN126,3)+SMALL(Y126:AN126,4)+SMALL(Y126:AN126,5)+SMALL(Y126:AN126,6)+SMALL(Y126:AN126,7)+SMALL(Y126:AN126,8)+SMALL(Y126:AN126,9)+SMALL(Y126:AN126,10)+SMALL(Y126:AN126,11))</f>
        <v>#NUM!</v>
      </c>
      <c r="AQ126" s="65">
        <f t="shared" si="28"/>
        <v>118</v>
      </c>
      <c r="AR126" s="4">
        <f t="shared" si="24"/>
        <v>20</v>
      </c>
      <c r="AT126" s="4">
        <v>0</v>
      </c>
      <c r="AU126" s="4">
        <v>0</v>
      </c>
      <c r="AV126" s="4">
        <v>0</v>
      </c>
      <c r="AW126" s="4">
        <v>0</v>
      </c>
    </row>
    <row r="127" spans="2:49" ht="15" x14ac:dyDescent="0.2">
      <c r="C127" s="30" t="s">
        <v>87</v>
      </c>
      <c r="D127" s="3" t="s">
        <v>53</v>
      </c>
      <c r="E127" s="8">
        <v>3</v>
      </c>
      <c r="F127" s="8"/>
      <c r="G127" s="8">
        <v>3</v>
      </c>
      <c r="H127" s="8" t="s">
        <v>210</v>
      </c>
      <c r="I127" s="8" t="s">
        <v>205</v>
      </c>
      <c r="J127" s="4" t="s">
        <v>103</v>
      </c>
      <c r="K127" s="55">
        <v>63</v>
      </c>
      <c r="L127" s="56">
        <v>0</v>
      </c>
      <c r="M127" s="56"/>
      <c r="N127" s="56"/>
      <c r="O127" s="60"/>
      <c r="P127" s="53">
        <v>0</v>
      </c>
      <c r="Q127" s="53"/>
      <c r="R127" s="53"/>
      <c r="S127" s="53">
        <v>0</v>
      </c>
      <c r="T127" s="88">
        <v>0</v>
      </c>
      <c r="U127" s="88">
        <v>0</v>
      </c>
      <c r="V127" s="89">
        <v>0</v>
      </c>
      <c r="W127" s="79">
        <f t="shared" si="26"/>
        <v>63</v>
      </c>
      <c r="X127" s="57">
        <f t="shared" si="25"/>
        <v>63</v>
      </c>
      <c r="AH127" s="4">
        <v>48</v>
      </c>
      <c r="AO127" s="55">
        <f t="shared" si="22"/>
        <v>48</v>
      </c>
      <c r="AP127" s="4" t="e">
        <f t="shared" si="29"/>
        <v>#NUM!</v>
      </c>
      <c r="AQ127" s="65">
        <f t="shared" si="28"/>
        <v>111</v>
      </c>
      <c r="AR127" s="4">
        <f t="shared" si="24"/>
        <v>0</v>
      </c>
      <c r="AT127" s="4">
        <v>0</v>
      </c>
      <c r="AU127" s="4">
        <v>0</v>
      </c>
      <c r="AV127" s="4">
        <v>0</v>
      </c>
      <c r="AW127" s="4">
        <v>0</v>
      </c>
    </row>
    <row r="128" spans="2:49" ht="15" x14ac:dyDescent="0.2">
      <c r="C128" s="16" t="s">
        <v>435</v>
      </c>
      <c r="D128" s="17" t="s">
        <v>46</v>
      </c>
      <c r="E128" s="8">
        <v>5</v>
      </c>
      <c r="F128" s="8"/>
      <c r="G128" s="8">
        <v>5</v>
      </c>
      <c r="H128" s="4" t="s">
        <v>210</v>
      </c>
      <c r="I128" s="4" t="s">
        <v>205</v>
      </c>
      <c r="J128" s="4" t="s">
        <v>436</v>
      </c>
      <c r="K128" s="55">
        <v>47</v>
      </c>
      <c r="L128" s="56">
        <v>0</v>
      </c>
      <c r="M128" s="55">
        <v>21</v>
      </c>
      <c r="N128" s="56">
        <v>0</v>
      </c>
      <c r="O128" s="55">
        <v>42</v>
      </c>
      <c r="P128" s="53">
        <v>0</v>
      </c>
      <c r="Q128" s="53">
        <v>0</v>
      </c>
      <c r="R128" s="53">
        <v>0</v>
      </c>
      <c r="S128" s="53"/>
      <c r="T128" s="88"/>
      <c r="U128" s="88"/>
      <c r="V128" s="89">
        <v>0</v>
      </c>
      <c r="W128" s="79">
        <f t="shared" si="26"/>
        <v>110</v>
      </c>
      <c r="X128" s="57">
        <f t="shared" si="25"/>
        <v>110</v>
      </c>
      <c r="AO128" s="55">
        <f t="shared" si="22"/>
        <v>0</v>
      </c>
      <c r="AP128" s="4" t="e">
        <f t="shared" si="29"/>
        <v>#NUM!</v>
      </c>
      <c r="AQ128" s="65">
        <f t="shared" si="28"/>
        <v>110</v>
      </c>
      <c r="AR128" s="4">
        <f t="shared" si="24"/>
        <v>0</v>
      </c>
      <c r="AT128" s="4">
        <v>0</v>
      </c>
      <c r="AU128" s="4">
        <v>0</v>
      </c>
      <c r="AV128" s="4">
        <v>0</v>
      </c>
      <c r="AW128" s="4">
        <v>0</v>
      </c>
    </row>
    <row r="129" spans="2:49" ht="15" x14ac:dyDescent="0.2">
      <c r="B129" s="19"/>
      <c r="C129" s="27" t="s">
        <v>163</v>
      </c>
      <c r="D129" s="21" t="s">
        <v>142</v>
      </c>
      <c r="E129" s="8">
        <v>4</v>
      </c>
      <c r="F129" s="8"/>
      <c r="G129" s="8">
        <v>4</v>
      </c>
      <c r="H129" s="8" t="s">
        <v>210</v>
      </c>
      <c r="I129" s="8" t="s">
        <v>205</v>
      </c>
      <c r="J129" s="4" t="s">
        <v>136</v>
      </c>
      <c r="K129" s="55">
        <v>54</v>
      </c>
      <c r="L129" s="56">
        <v>0</v>
      </c>
      <c r="M129" s="56"/>
      <c r="N129" s="56"/>
      <c r="O129" s="55">
        <v>55</v>
      </c>
      <c r="P129" s="53">
        <v>0</v>
      </c>
      <c r="Q129" s="53"/>
      <c r="R129" s="53"/>
      <c r="S129" s="53">
        <v>0</v>
      </c>
      <c r="T129" s="88">
        <v>0</v>
      </c>
      <c r="U129" s="88">
        <v>0</v>
      </c>
      <c r="V129" s="89">
        <v>0</v>
      </c>
      <c r="W129" s="79">
        <f t="shared" si="26"/>
        <v>109</v>
      </c>
      <c r="X129" s="57">
        <f t="shared" si="25"/>
        <v>109</v>
      </c>
      <c r="AO129" s="55">
        <f t="shared" si="22"/>
        <v>0</v>
      </c>
      <c r="AP129" s="4" t="e">
        <f t="shared" si="29"/>
        <v>#NUM!</v>
      </c>
      <c r="AQ129" s="65">
        <f t="shared" si="28"/>
        <v>109</v>
      </c>
      <c r="AR129" s="4">
        <f t="shared" si="24"/>
        <v>0</v>
      </c>
      <c r="AT129" s="4">
        <v>0</v>
      </c>
      <c r="AU129" s="4">
        <v>0</v>
      </c>
      <c r="AV129" s="4">
        <v>0</v>
      </c>
      <c r="AW129" s="4">
        <v>0</v>
      </c>
    </row>
    <row r="130" spans="2:49" ht="15" x14ac:dyDescent="0.2">
      <c r="B130" s="19"/>
      <c r="C130" s="18" t="s">
        <v>330</v>
      </c>
      <c r="D130" s="4" t="s">
        <v>331</v>
      </c>
      <c r="E130" s="8" t="s">
        <v>245</v>
      </c>
      <c r="G130" s="4" t="s">
        <v>245</v>
      </c>
      <c r="H130" s="4" t="s">
        <v>210</v>
      </c>
      <c r="I130" s="4" t="s">
        <v>511</v>
      </c>
      <c r="J130" s="4" t="s">
        <v>80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88">
        <v>0</v>
      </c>
      <c r="U130" s="88">
        <v>0</v>
      </c>
      <c r="V130" s="89">
        <v>0</v>
      </c>
      <c r="W130" s="79">
        <f t="shared" si="26"/>
        <v>0</v>
      </c>
      <c r="X130" s="57">
        <f t="shared" si="25"/>
        <v>0</v>
      </c>
      <c r="Y130" s="4">
        <v>56</v>
      </c>
      <c r="AH130" s="4">
        <v>49</v>
      </c>
      <c r="AO130" s="55">
        <f t="shared" ref="AO130:AO139" si="30">SUM(Y130:AN130)-AG130</f>
        <v>105</v>
      </c>
      <c r="AP130" s="4" t="e">
        <f t="shared" si="29"/>
        <v>#NUM!</v>
      </c>
      <c r="AQ130" s="65">
        <f t="shared" si="28"/>
        <v>105</v>
      </c>
      <c r="AR130" s="4">
        <f t="shared" ref="AR130:AR139" si="31">Q130+S130+T130+U130+AG130</f>
        <v>0</v>
      </c>
      <c r="AT130" s="4">
        <v>0</v>
      </c>
      <c r="AU130" s="4">
        <v>0</v>
      </c>
      <c r="AV130" s="4">
        <v>0</v>
      </c>
      <c r="AW130" s="4">
        <v>0</v>
      </c>
    </row>
    <row r="131" spans="2:49" ht="15" x14ac:dyDescent="0.2">
      <c r="B131" s="19"/>
      <c r="C131" s="16" t="s">
        <v>234</v>
      </c>
      <c r="D131" s="17" t="s">
        <v>229</v>
      </c>
      <c r="E131" s="8">
        <v>4</v>
      </c>
      <c r="F131" s="8"/>
      <c r="G131" s="8">
        <v>4</v>
      </c>
      <c r="H131" s="8" t="s">
        <v>230</v>
      </c>
      <c r="I131" s="8" t="s">
        <v>214</v>
      </c>
      <c r="J131" s="4" t="s">
        <v>235</v>
      </c>
      <c r="K131" s="56">
        <v>0</v>
      </c>
      <c r="L131" s="56"/>
      <c r="M131" s="55">
        <v>35</v>
      </c>
      <c r="N131" s="56"/>
      <c r="O131" s="60"/>
      <c r="P131" s="53">
        <v>0</v>
      </c>
      <c r="Q131" s="53"/>
      <c r="R131" s="53">
        <v>0</v>
      </c>
      <c r="S131" s="88">
        <v>0</v>
      </c>
      <c r="T131" s="88">
        <v>0</v>
      </c>
      <c r="U131" s="88">
        <v>0</v>
      </c>
      <c r="V131" s="82">
        <v>70</v>
      </c>
      <c r="W131" s="79">
        <f t="shared" si="26"/>
        <v>105</v>
      </c>
      <c r="X131" s="57">
        <f t="shared" si="25"/>
        <v>105</v>
      </c>
      <c r="AO131" s="55">
        <f t="shared" si="30"/>
        <v>0</v>
      </c>
      <c r="AP131" s="4" t="e">
        <f t="shared" si="29"/>
        <v>#NUM!</v>
      </c>
      <c r="AQ131" s="65">
        <f t="shared" si="28"/>
        <v>105</v>
      </c>
      <c r="AR131" s="4">
        <f t="shared" si="31"/>
        <v>0</v>
      </c>
      <c r="AT131" s="4">
        <v>0</v>
      </c>
      <c r="AU131" s="4">
        <v>0</v>
      </c>
      <c r="AV131" s="4">
        <v>0</v>
      </c>
      <c r="AW131" s="4">
        <v>0</v>
      </c>
    </row>
    <row r="132" spans="2:49" ht="15" x14ac:dyDescent="0.2">
      <c r="C132" s="30" t="s">
        <v>166</v>
      </c>
      <c r="D132" s="3" t="s">
        <v>5</v>
      </c>
      <c r="E132" s="8">
        <v>4</v>
      </c>
      <c r="F132" s="8"/>
      <c r="G132" s="8">
        <v>4</v>
      </c>
      <c r="H132" s="8" t="s">
        <v>207</v>
      </c>
      <c r="I132" s="4" t="s">
        <v>204</v>
      </c>
      <c r="J132" s="4" t="s">
        <v>136</v>
      </c>
      <c r="K132" s="55">
        <v>61</v>
      </c>
      <c r="L132" s="56">
        <v>0</v>
      </c>
      <c r="M132" s="55">
        <v>41</v>
      </c>
      <c r="N132" s="56"/>
      <c r="O132" s="60"/>
      <c r="P132" s="53">
        <v>0</v>
      </c>
      <c r="Q132" s="53"/>
      <c r="R132" s="53"/>
      <c r="S132" s="53">
        <v>0</v>
      </c>
      <c r="T132" s="88">
        <v>0</v>
      </c>
      <c r="U132" s="88">
        <v>0</v>
      </c>
      <c r="V132" s="89">
        <v>0</v>
      </c>
      <c r="W132" s="79">
        <f t="shared" si="26"/>
        <v>102</v>
      </c>
      <c r="X132" s="57">
        <f t="shared" si="25"/>
        <v>102</v>
      </c>
      <c r="AO132" s="55">
        <f t="shared" si="30"/>
        <v>0</v>
      </c>
      <c r="AP132" s="4" t="e">
        <f t="shared" si="29"/>
        <v>#NUM!</v>
      </c>
      <c r="AQ132" s="65">
        <f t="shared" si="28"/>
        <v>102</v>
      </c>
      <c r="AR132" s="4">
        <f t="shared" si="31"/>
        <v>0</v>
      </c>
      <c r="AT132" s="4">
        <v>0</v>
      </c>
      <c r="AU132" s="4">
        <v>0</v>
      </c>
      <c r="AV132" s="4">
        <v>0</v>
      </c>
      <c r="AW132" s="4">
        <v>0</v>
      </c>
    </row>
    <row r="133" spans="2:49" ht="15" x14ac:dyDescent="0.2">
      <c r="B133" s="19"/>
      <c r="C133" s="18" t="s">
        <v>332</v>
      </c>
      <c r="D133" s="4" t="s">
        <v>333</v>
      </c>
      <c r="E133" s="8">
        <v>2</v>
      </c>
      <c r="F133" s="8"/>
      <c r="G133" s="8">
        <v>2</v>
      </c>
      <c r="H133" s="4" t="s">
        <v>207</v>
      </c>
      <c r="I133" s="4" t="s">
        <v>204</v>
      </c>
      <c r="J133" s="4" t="s">
        <v>80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88">
        <v>0</v>
      </c>
      <c r="V133" s="89">
        <v>0</v>
      </c>
      <c r="W133" s="79">
        <f t="shared" si="26"/>
        <v>0</v>
      </c>
      <c r="X133" s="57">
        <f t="shared" si="25"/>
        <v>0</v>
      </c>
      <c r="AH133" s="4">
        <v>95</v>
      </c>
      <c r="AO133" s="55">
        <f t="shared" si="30"/>
        <v>95</v>
      </c>
      <c r="AQ133" s="65">
        <f t="shared" si="28"/>
        <v>95</v>
      </c>
      <c r="AR133" s="4">
        <f t="shared" si="31"/>
        <v>0</v>
      </c>
      <c r="AT133" s="4">
        <v>0</v>
      </c>
      <c r="AU133" s="4">
        <v>0</v>
      </c>
      <c r="AV133" s="4">
        <v>0</v>
      </c>
      <c r="AW133" s="4">
        <v>0</v>
      </c>
    </row>
    <row r="134" spans="2:49" ht="15" x14ac:dyDescent="0.2">
      <c r="B134" s="19"/>
      <c r="C134" s="29" t="s">
        <v>504</v>
      </c>
      <c r="D134" s="11" t="s">
        <v>505</v>
      </c>
      <c r="F134" s="8"/>
      <c r="G134" s="8"/>
      <c r="H134" s="8" t="s">
        <v>506</v>
      </c>
      <c r="I134" s="4" t="s">
        <v>204</v>
      </c>
      <c r="J134" s="4" t="s">
        <v>136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88">
        <v>0</v>
      </c>
      <c r="U134" s="88">
        <v>0</v>
      </c>
      <c r="V134" s="89">
        <v>0</v>
      </c>
      <c r="W134" s="79">
        <f t="shared" si="26"/>
        <v>0</v>
      </c>
      <c r="X134" s="57">
        <f t="shared" si="25"/>
        <v>0</v>
      </c>
      <c r="AC134" s="4">
        <v>90</v>
      </c>
      <c r="AO134" s="55">
        <f t="shared" si="30"/>
        <v>90</v>
      </c>
      <c r="AQ134" s="4">
        <f t="shared" si="28"/>
        <v>90</v>
      </c>
      <c r="AR134" s="4">
        <f t="shared" si="31"/>
        <v>0</v>
      </c>
      <c r="AT134" s="4">
        <v>0</v>
      </c>
      <c r="AU134" s="4">
        <v>0</v>
      </c>
      <c r="AV134" s="4">
        <v>0</v>
      </c>
      <c r="AW134" s="4">
        <v>0</v>
      </c>
    </row>
    <row r="135" spans="2:49" ht="15" x14ac:dyDescent="0.2">
      <c r="C135" s="29" t="s">
        <v>107</v>
      </c>
      <c r="D135" s="11" t="s">
        <v>63</v>
      </c>
      <c r="E135" s="8">
        <v>5</v>
      </c>
      <c r="G135" s="8">
        <v>5</v>
      </c>
      <c r="H135" s="4" t="s">
        <v>209</v>
      </c>
      <c r="I135" s="8" t="s">
        <v>351</v>
      </c>
      <c r="J135" s="4" t="s">
        <v>103</v>
      </c>
      <c r="K135" s="56">
        <v>0</v>
      </c>
      <c r="L135" s="55">
        <v>69</v>
      </c>
      <c r="M135" s="55">
        <v>20</v>
      </c>
      <c r="N135" s="56"/>
      <c r="O135" s="60"/>
      <c r="P135" s="53">
        <v>0</v>
      </c>
      <c r="Q135" s="53"/>
      <c r="R135" s="53"/>
      <c r="S135" s="53">
        <v>0</v>
      </c>
      <c r="T135" s="88">
        <v>0</v>
      </c>
      <c r="U135" s="88">
        <v>0</v>
      </c>
      <c r="V135" s="89">
        <v>0</v>
      </c>
      <c r="W135" s="79">
        <f t="shared" si="26"/>
        <v>89</v>
      </c>
      <c r="X135" s="57">
        <f t="shared" ref="X135:X166" si="32">SUM(K135:V135)-(SMALL(K135:V135,1)+(SMALL(K135:V135,2)+SMALL(K135:V135,3)+SMALL(K135:V135,4)+SMALL(K135:V135,5)+SMALL(K135:V135,6)))</f>
        <v>89</v>
      </c>
      <c r="AO135" s="55">
        <f t="shared" si="30"/>
        <v>0</v>
      </c>
      <c r="AP135" s="4" t="e">
        <f>SUM(Y135:AN135)-(SMALL(Y135:AN135,1)+SMALL(Y135:AN135,2)+SMALL(Y135:AN135,3)+SMALL(Y135:AN135,4)+SMALL(Y135:AN135,5)+SMALL(Y135:AN135,6)+SMALL(Y135:AN135,7)+SMALL(Y135:AN135,8)+SMALL(Y135:AN135,9)+SMALL(Y135:AN135,10)+SMALL(Y135:AN135,11))</f>
        <v>#NUM!</v>
      </c>
      <c r="AQ135" s="65">
        <f t="shared" si="28"/>
        <v>89</v>
      </c>
      <c r="AR135" s="4">
        <f t="shared" si="31"/>
        <v>0</v>
      </c>
      <c r="AT135" s="4">
        <v>0</v>
      </c>
      <c r="AU135" s="4">
        <v>0</v>
      </c>
      <c r="AV135" s="4">
        <v>0</v>
      </c>
      <c r="AW135" s="4">
        <v>0</v>
      </c>
    </row>
    <row r="136" spans="2:49" ht="15" x14ac:dyDescent="0.2">
      <c r="B136" s="19"/>
      <c r="C136" s="29" t="s">
        <v>154</v>
      </c>
      <c r="D136" s="11" t="s">
        <v>233</v>
      </c>
      <c r="E136" s="8">
        <v>4</v>
      </c>
      <c r="F136" s="8"/>
      <c r="G136" s="8">
        <v>4</v>
      </c>
      <c r="H136" s="4" t="s">
        <v>209</v>
      </c>
      <c r="I136" s="8" t="s">
        <v>351</v>
      </c>
      <c r="J136" s="4" t="s">
        <v>136</v>
      </c>
      <c r="K136" s="55">
        <v>53</v>
      </c>
      <c r="L136" s="56">
        <v>0</v>
      </c>
      <c r="M136" s="55">
        <v>33</v>
      </c>
      <c r="N136" s="56"/>
      <c r="O136" s="60"/>
      <c r="P136" s="53">
        <v>0</v>
      </c>
      <c r="Q136" s="53"/>
      <c r="R136" s="53"/>
      <c r="S136" s="53">
        <v>0</v>
      </c>
      <c r="T136" s="88">
        <v>0</v>
      </c>
      <c r="U136" s="88">
        <v>0</v>
      </c>
      <c r="V136" s="89">
        <v>0</v>
      </c>
      <c r="W136" s="79">
        <f t="shared" si="26"/>
        <v>86</v>
      </c>
      <c r="X136" s="57">
        <f t="shared" si="32"/>
        <v>86</v>
      </c>
      <c r="AO136" s="55">
        <f t="shared" si="30"/>
        <v>0</v>
      </c>
      <c r="AP136" s="4" t="e">
        <f>SUM(Y136:AN136)-(SMALL(Y136:AN136,1)+SMALL(Y136:AN136,2)+SMALL(Y136:AN136,3)+SMALL(Y136:AN136,4)+SMALL(Y136:AN136,5)+SMALL(Y136:AN136,6)+SMALL(Y136:AN136,7)+SMALL(Y136:AN136,8)+SMALL(Y136:AN136,9)+SMALL(Y136:AN136,10)+SMALL(Y136:AN136,11))</f>
        <v>#NUM!</v>
      </c>
      <c r="AQ136" s="65">
        <f t="shared" si="28"/>
        <v>86</v>
      </c>
      <c r="AR136" s="4">
        <f t="shared" si="31"/>
        <v>0</v>
      </c>
      <c r="AT136" s="4">
        <v>0</v>
      </c>
      <c r="AU136" s="4">
        <v>0</v>
      </c>
      <c r="AV136" s="4">
        <v>0</v>
      </c>
      <c r="AW136" s="4">
        <v>0</v>
      </c>
    </row>
    <row r="137" spans="2:49" ht="15" x14ac:dyDescent="0.2">
      <c r="C137" s="18" t="s">
        <v>456</v>
      </c>
      <c r="D137" s="4" t="s">
        <v>457</v>
      </c>
      <c r="E137" s="8">
        <v>2</v>
      </c>
      <c r="G137" s="4">
        <v>2</v>
      </c>
      <c r="H137" s="4" t="s">
        <v>207</v>
      </c>
      <c r="I137" s="4" t="s">
        <v>204</v>
      </c>
      <c r="J137" s="4" t="s">
        <v>49</v>
      </c>
      <c r="K137" s="56">
        <v>0</v>
      </c>
      <c r="L137" s="56"/>
      <c r="M137" s="55">
        <v>86</v>
      </c>
      <c r="N137" s="56"/>
      <c r="O137" s="60"/>
      <c r="P137" s="53">
        <v>0</v>
      </c>
      <c r="Q137" s="53"/>
      <c r="R137" s="53"/>
      <c r="S137" s="53">
        <v>0</v>
      </c>
      <c r="T137" s="88">
        <v>0</v>
      </c>
      <c r="U137" s="88">
        <v>0</v>
      </c>
      <c r="V137" s="89">
        <v>0</v>
      </c>
      <c r="W137" s="79">
        <f t="shared" si="26"/>
        <v>86</v>
      </c>
      <c r="X137" s="57">
        <f t="shared" si="32"/>
        <v>86</v>
      </c>
      <c r="AO137" s="55">
        <f t="shared" si="30"/>
        <v>0</v>
      </c>
      <c r="AP137" s="4" t="e">
        <f>SUM(Y137:AN137)-(SMALL(Y137:AN137,1)+SMALL(Y137:AN137,2)+SMALL(Y137:AN137,3)+SMALL(Y137:AN137,4)+SMALL(Y137:AN137,5)+SMALL(Y137:AN137,6)+SMALL(Y137:AN137,7)+SMALL(Y137:AN137,8)+SMALL(Y137:AN137,9)+SMALL(Y137:AN137,10)+SMALL(Y137:AN137,11))</f>
        <v>#NUM!</v>
      </c>
      <c r="AQ137" s="65">
        <f t="shared" si="28"/>
        <v>86</v>
      </c>
      <c r="AR137" s="4">
        <f t="shared" si="31"/>
        <v>0</v>
      </c>
      <c r="AT137" s="4">
        <v>0</v>
      </c>
      <c r="AU137" s="4">
        <v>0</v>
      </c>
      <c r="AV137" s="4">
        <v>0</v>
      </c>
      <c r="AW137" s="4">
        <v>0</v>
      </c>
    </row>
    <row r="138" spans="2:49" ht="15" x14ac:dyDescent="0.2">
      <c r="B138" s="19"/>
      <c r="C138" s="18" t="s">
        <v>335</v>
      </c>
      <c r="D138" s="4" t="s">
        <v>336</v>
      </c>
      <c r="F138" s="8"/>
      <c r="G138" s="8"/>
      <c r="J138" s="3" t="s">
        <v>172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88">
        <v>0</v>
      </c>
      <c r="U138" s="88">
        <v>0</v>
      </c>
      <c r="V138" s="89">
        <v>0</v>
      </c>
      <c r="W138" s="79">
        <v>0</v>
      </c>
      <c r="X138" s="57">
        <f t="shared" si="32"/>
        <v>0</v>
      </c>
      <c r="AC138" s="4">
        <v>86</v>
      </c>
      <c r="AO138" s="55">
        <f t="shared" si="30"/>
        <v>86</v>
      </c>
      <c r="AQ138" s="4">
        <f t="shared" si="28"/>
        <v>86</v>
      </c>
      <c r="AR138" s="4">
        <f t="shared" si="31"/>
        <v>0</v>
      </c>
      <c r="AT138" s="4">
        <v>0</v>
      </c>
      <c r="AU138" s="4">
        <v>0</v>
      </c>
      <c r="AV138" s="4">
        <v>0</v>
      </c>
      <c r="AW138" s="4">
        <v>0</v>
      </c>
    </row>
    <row r="139" spans="2:49" ht="15" x14ac:dyDescent="0.2">
      <c r="C139" s="18" t="s">
        <v>163</v>
      </c>
      <c r="D139" s="4" t="s">
        <v>425</v>
      </c>
      <c r="E139" s="8" t="s">
        <v>289</v>
      </c>
      <c r="G139" s="4" t="s">
        <v>289</v>
      </c>
      <c r="H139" s="4" t="s">
        <v>258</v>
      </c>
      <c r="I139" s="4" t="s">
        <v>239</v>
      </c>
      <c r="J139" s="4" t="s">
        <v>136</v>
      </c>
      <c r="K139" s="55">
        <v>48</v>
      </c>
      <c r="L139" s="56">
        <v>0</v>
      </c>
      <c r="M139" s="56"/>
      <c r="N139" s="56"/>
      <c r="O139" s="55">
        <v>35</v>
      </c>
      <c r="P139" s="53"/>
      <c r="Q139" s="53"/>
      <c r="R139" s="53">
        <v>0</v>
      </c>
      <c r="S139" s="53">
        <v>0</v>
      </c>
      <c r="T139" s="88">
        <v>0</v>
      </c>
      <c r="U139" s="88">
        <v>0</v>
      </c>
      <c r="V139" s="89">
        <v>0</v>
      </c>
      <c r="W139" s="79">
        <f t="shared" ref="W139:W162" si="33">SUM(K139:V139)-(Q139+S139+T139+U139)</f>
        <v>83</v>
      </c>
      <c r="X139" s="57">
        <f t="shared" si="32"/>
        <v>83</v>
      </c>
      <c r="AO139" s="55">
        <f t="shared" si="30"/>
        <v>0</v>
      </c>
      <c r="AP139" s="4" t="e">
        <f>SUM(Y139:AN139)-(SMALL(Y139:AN139,1)+SMALL(Y139:AN139,2)+SMALL(Y139:AN139,3)+SMALL(Y139:AN139,4)+SMALL(Y139:AN139,5)+SMALL(Y139:AN139,6)+SMALL(Y139:AN139,7)+SMALL(Y139:AN139,8)+SMALL(Y139:AN139,9)+SMALL(Y139:AN139,10)+SMALL(Y139:AN139,11))</f>
        <v>#NUM!</v>
      </c>
      <c r="AQ139" s="65">
        <f t="shared" si="28"/>
        <v>83</v>
      </c>
      <c r="AR139" s="4">
        <f t="shared" si="31"/>
        <v>0</v>
      </c>
      <c r="AT139" s="4">
        <v>0</v>
      </c>
      <c r="AU139" s="4">
        <v>0</v>
      </c>
      <c r="AV139" s="4">
        <v>0</v>
      </c>
      <c r="AW139" s="4">
        <v>0</v>
      </c>
    </row>
    <row r="140" spans="2:49" ht="15" x14ac:dyDescent="0.2">
      <c r="C140" s="27" t="s">
        <v>51</v>
      </c>
      <c r="D140" s="21" t="s">
        <v>290</v>
      </c>
      <c r="E140" s="8">
        <v>3</v>
      </c>
      <c r="F140" s="8"/>
      <c r="G140" s="8">
        <v>3</v>
      </c>
      <c r="H140" s="8" t="s">
        <v>207</v>
      </c>
      <c r="I140" s="4" t="s">
        <v>204</v>
      </c>
      <c r="J140" s="4" t="s">
        <v>49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82">
        <v>81</v>
      </c>
      <c r="W140" s="79">
        <f t="shared" si="33"/>
        <v>81</v>
      </c>
      <c r="X140" s="57">
        <f t="shared" si="32"/>
        <v>81</v>
      </c>
      <c r="AO140" s="55">
        <f>SUM(Y140:AN140)</f>
        <v>0</v>
      </c>
      <c r="AQ140" s="65">
        <f t="shared" si="28"/>
        <v>81</v>
      </c>
      <c r="AT140" s="4">
        <v>0</v>
      </c>
      <c r="AU140" s="4">
        <v>0</v>
      </c>
      <c r="AV140" s="4">
        <v>0</v>
      </c>
      <c r="AW140" s="4">
        <v>0</v>
      </c>
    </row>
    <row r="141" spans="2:49" ht="15" x14ac:dyDescent="0.2">
      <c r="C141" s="18" t="s">
        <v>64</v>
      </c>
      <c r="D141" s="4" t="s">
        <v>474</v>
      </c>
      <c r="E141" s="8">
        <v>3</v>
      </c>
      <c r="G141" s="4">
        <v>3</v>
      </c>
      <c r="H141" s="4" t="s">
        <v>207</v>
      </c>
      <c r="I141" s="4" t="s">
        <v>204</v>
      </c>
      <c r="J141" s="4" t="s">
        <v>54</v>
      </c>
      <c r="K141" s="53">
        <v>0</v>
      </c>
      <c r="L141" s="53"/>
      <c r="M141" s="53"/>
      <c r="N141" s="53"/>
      <c r="O141" s="53"/>
      <c r="P141" s="53">
        <v>0</v>
      </c>
      <c r="Q141" s="53"/>
      <c r="R141" s="55">
        <v>80</v>
      </c>
      <c r="S141" s="53">
        <v>0</v>
      </c>
      <c r="T141" s="88">
        <v>0</v>
      </c>
      <c r="U141" s="88">
        <v>0</v>
      </c>
      <c r="V141" s="89">
        <v>0</v>
      </c>
      <c r="W141" s="79">
        <f t="shared" si="33"/>
        <v>80</v>
      </c>
      <c r="X141" s="57">
        <f t="shared" si="32"/>
        <v>80</v>
      </c>
      <c r="AO141" s="55">
        <f>SUM(Y141:AN141)-AG141</f>
        <v>0</v>
      </c>
      <c r="AP141" s="4" t="e">
        <f>SUM(Y141:AN141)-(SMALL(Y141:AN141,1)+SMALL(Y141:AN141,2)+SMALL(Y141:AN141,3)+SMALL(Y141:AN141,4)+SMALL(Y141:AN141,5)+SMALL(Y141:AN141,6)+SMALL(Y141:AN141,7)+SMALL(Y141:AN141,8)+SMALL(Y141:AN141,9)+SMALL(Y141:AN141,10)+SMALL(Y141:AN141,11))</f>
        <v>#NUM!</v>
      </c>
      <c r="AQ141" s="65">
        <f t="shared" si="28"/>
        <v>80</v>
      </c>
      <c r="AR141" s="4">
        <f>Q141+S141+T141+U141+AG141</f>
        <v>0</v>
      </c>
      <c r="AT141" s="4">
        <v>0</v>
      </c>
      <c r="AU141" s="4">
        <v>0</v>
      </c>
      <c r="AV141" s="4">
        <v>0</v>
      </c>
      <c r="AW141" s="4">
        <v>0</v>
      </c>
    </row>
    <row r="142" spans="2:49" ht="15" x14ac:dyDescent="0.2">
      <c r="C142" s="18" t="s">
        <v>472</v>
      </c>
      <c r="D142" s="4" t="s">
        <v>77</v>
      </c>
      <c r="E142" s="8">
        <v>2</v>
      </c>
      <c r="G142" s="4">
        <v>2</v>
      </c>
      <c r="J142" s="4" t="s">
        <v>49</v>
      </c>
      <c r="K142" s="53">
        <v>0</v>
      </c>
      <c r="L142" s="53"/>
      <c r="M142" s="53"/>
      <c r="N142" s="53"/>
      <c r="O142" s="55">
        <v>80</v>
      </c>
      <c r="P142" s="53">
        <v>0</v>
      </c>
      <c r="Q142" s="53"/>
      <c r="R142" s="53"/>
      <c r="S142" s="53">
        <v>0</v>
      </c>
      <c r="T142" s="88">
        <v>0</v>
      </c>
      <c r="U142" s="88">
        <v>0</v>
      </c>
      <c r="V142" s="89">
        <v>0</v>
      </c>
      <c r="W142" s="79">
        <f t="shared" si="33"/>
        <v>80</v>
      </c>
      <c r="X142" s="57">
        <f t="shared" si="32"/>
        <v>80</v>
      </c>
      <c r="AO142" s="55">
        <f>SUM(Y142:AN142)-AG142</f>
        <v>0</v>
      </c>
      <c r="AP142" s="4" t="e">
        <f>SUM(Y142:AN142)-(SMALL(Y142:AN142,1)+SMALL(Y142:AN142,2)+SMALL(Y142:AN142,3)+SMALL(Y142:AN142,4)+SMALL(Y142:AN142,5)+SMALL(Y142:AN142,6)+SMALL(Y142:AN142,7)+SMALL(Y142:AN142,8)+SMALL(Y142:AN142,9)+SMALL(Y142:AN142,10)+SMALL(Y142:AN142,11))</f>
        <v>#NUM!</v>
      </c>
      <c r="AQ142" s="65">
        <f t="shared" si="28"/>
        <v>80</v>
      </c>
      <c r="AR142" s="4">
        <f>Q142+S142+T142+U142+AG142</f>
        <v>0</v>
      </c>
      <c r="AT142" s="4">
        <v>0</v>
      </c>
      <c r="AU142" s="4">
        <v>0</v>
      </c>
      <c r="AV142" s="4">
        <v>0</v>
      </c>
      <c r="AW142" s="4">
        <v>0</v>
      </c>
    </row>
    <row r="143" spans="2:49" ht="15" x14ac:dyDescent="0.2">
      <c r="B143" s="19"/>
      <c r="C143" s="29" t="s">
        <v>117</v>
      </c>
      <c r="D143" s="11" t="s">
        <v>77</v>
      </c>
      <c r="E143" s="8">
        <v>3</v>
      </c>
      <c r="F143" s="8"/>
      <c r="G143" s="8">
        <v>3</v>
      </c>
      <c r="H143" s="8"/>
      <c r="J143" s="4" t="s">
        <v>103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/>
      <c r="V143" s="82">
        <v>80</v>
      </c>
      <c r="W143" s="79">
        <f t="shared" si="33"/>
        <v>80</v>
      </c>
      <c r="X143" s="57">
        <f t="shared" si="32"/>
        <v>80</v>
      </c>
      <c r="AO143" s="55">
        <f>SUM(Y143:AN143)</f>
        <v>0</v>
      </c>
      <c r="AQ143" s="65">
        <f t="shared" si="28"/>
        <v>80</v>
      </c>
      <c r="AR143" s="4">
        <f>Q143+S143+T143+U143+AG143</f>
        <v>0</v>
      </c>
      <c r="AT143" s="4">
        <v>0</v>
      </c>
      <c r="AU143" s="4">
        <v>0</v>
      </c>
      <c r="AV143" s="4">
        <v>0</v>
      </c>
      <c r="AW143" s="4">
        <v>0</v>
      </c>
    </row>
    <row r="144" spans="2:49" ht="15" x14ac:dyDescent="0.2">
      <c r="B144" s="19"/>
      <c r="C144" s="4" t="s">
        <v>338</v>
      </c>
      <c r="D144" s="4" t="s">
        <v>339</v>
      </c>
      <c r="E144" s="8" t="s">
        <v>245</v>
      </c>
      <c r="F144" s="8"/>
      <c r="G144" s="8" t="s">
        <v>245</v>
      </c>
      <c r="J144" s="3" t="s">
        <v>172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89">
        <v>0</v>
      </c>
      <c r="W144" s="79">
        <f t="shared" si="33"/>
        <v>0</v>
      </c>
      <c r="X144" s="57">
        <f t="shared" si="32"/>
        <v>0</v>
      </c>
      <c r="AC144" s="4">
        <v>79</v>
      </c>
      <c r="AO144" s="55">
        <f>SUM(Y144:AN144)-AG144</f>
        <v>79</v>
      </c>
      <c r="AP144" s="4">
        <v>0</v>
      </c>
      <c r="AQ144" s="4">
        <f t="shared" si="28"/>
        <v>79</v>
      </c>
      <c r="AR144" s="4">
        <f>Q144+S144+T144+U144+AG144</f>
        <v>0</v>
      </c>
      <c r="AT144" s="4">
        <v>0</v>
      </c>
      <c r="AU144" s="4">
        <v>0</v>
      </c>
      <c r="AV144" s="4">
        <v>0</v>
      </c>
      <c r="AW144" s="4">
        <v>0</v>
      </c>
    </row>
    <row r="145" spans="2:49" ht="15" x14ac:dyDescent="0.2">
      <c r="B145" s="19"/>
      <c r="C145" s="17" t="s">
        <v>440</v>
      </c>
      <c r="D145" s="17" t="s">
        <v>441</v>
      </c>
      <c r="E145" s="8" t="s">
        <v>245</v>
      </c>
      <c r="G145" s="4" t="s">
        <v>245</v>
      </c>
      <c r="H145" s="4" t="s">
        <v>258</v>
      </c>
      <c r="I145" s="4" t="s">
        <v>450</v>
      </c>
      <c r="J145" s="4" t="s">
        <v>103</v>
      </c>
      <c r="K145" s="56">
        <v>0</v>
      </c>
      <c r="L145" s="55">
        <v>58</v>
      </c>
      <c r="M145" s="55">
        <v>20</v>
      </c>
      <c r="N145" s="56">
        <v>0</v>
      </c>
      <c r="O145" s="60">
        <v>0</v>
      </c>
      <c r="P145" s="53"/>
      <c r="Q145" s="64">
        <v>10</v>
      </c>
      <c r="R145" s="53"/>
      <c r="S145" s="53"/>
      <c r="T145" s="88"/>
      <c r="U145" s="88">
        <v>0</v>
      </c>
      <c r="V145" s="89">
        <v>0</v>
      </c>
      <c r="W145" s="79">
        <f t="shared" si="33"/>
        <v>78</v>
      </c>
      <c r="X145" s="57">
        <f t="shared" si="32"/>
        <v>78</v>
      </c>
      <c r="AO145" s="55">
        <f>SUM(Y145:AN145)-AG145</f>
        <v>0</v>
      </c>
      <c r="AP145" s="4" t="e">
        <f>SUM(Y145:AN145)-(SMALL(Y145:AN145,1)+SMALL(Y145:AN145,2)+SMALL(Y145:AN145,3)+SMALL(Y145:AN145,4)+SMALL(Y145:AN145,5)+SMALL(Y145:AN145,6)+SMALL(Y145:AN145,7)+SMALL(Y145:AN145,8)+SMALL(Y145:AN145,9)+SMALL(Y145:AN145,10)+SMALL(Y145:AN145,11))</f>
        <v>#NUM!</v>
      </c>
      <c r="AQ145" s="65">
        <f t="shared" si="28"/>
        <v>78</v>
      </c>
      <c r="AR145" s="4">
        <f>Q145+S145+T145+U145+AG145</f>
        <v>10</v>
      </c>
      <c r="AT145" s="4">
        <v>0</v>
      </c>
      <c r="AU145" s="4">
        <v>0</v>
      </c>
      <c r="AV145" s="4">
        <v>0</v>
      </c>
      <c r="AW145" s="4">
        <v>0</v>
      </c>
    </row>
    <row r="146" spans="2:49" ht="15" x14ac:dyDescent="0.2">
      <c r="C146" s="30" t="s">
        <v>72</v>
      </c>
      <c r="D146" s="3" t="s">
        <v>73</v>
      </c>
      <c r="E146" s="8">
        <v>3</v>
      </c>
      <c r="F146" s="8"/>
      <c r="G146" s="8">
        <v>3</v>
      </c>
      <c r="H146" s="8" t="s">
        <v>210</v>
      </c>
      <c r="I146" s="4" t="s">
        <v>205</v>
      </c>
      <c r="J146" s="8" t="s">
        <v>54</v>
      </c>
      <c r="K146" s="56">
        <v>0</v>
      </c>
      <c r="L146" s="56"/>
      <c r="M146" s="56"/>
      <c r="N146" s="55">
        <v>78</v>
      </c>
      <c r="O146" s="60"/>
      <c r="P146" s="53">
        <v>0</v>
      </c>
      <c r="Q146" s="53"/>
      <c r="R146" s="53"/>
      <c r="S146" s="53">
        <v>0</v>
      </c>
      <c r="T146" s="88">
        <v>0</v>
      </c>
      <c r="U146" s="88">
        <v>0</v>
      </c>
      <c r="V146" s="89">
        <v>0</v>
      </c>
      <c r="W146" s="79">
        <f t="shared" si="33"/>
        <v>78</v>
      </c>
      <c r="X146" s="57">
        <f t="shared" si="32"/>
        <v>78</v>
      </c>
      <c r="AO146" s="55">
        <f>SUM(Y146:AN146)-AG146</f>
        <v>0</v>
      </c>
      <c r="AP146" s="4" t="e">
        <f>SUM(Y146:AN146)-(SMALL(Y146:AN146,1)+SMALL(Y146:AN146,2)+SMALL(Y146:AN146,3)+SMALL(Y146:AN146,4)+SMALL(Y146:AN146,5)+SMALL(Y146:AN146,6)+SMALL(Y146:AN146,7)+SMALL(Y146:AN146,8)+SMALL(Y146:AN146,9)+SMALL(Y146:AN146,10)+SMALL(Y146:AN146,11))</f>
        <v>#NUM!</v>
      </c>
      <c r="AQ146" s="65">
        <f t="shared" si="28"/>
        <v>78</v>
      </c>
      <c r="AT146" s="4">
        <v>0</v>
      </c>
      <c r="AU146" s="4">
        <v>0</v>
      </c>
      <c r="AV146" s="4">
        <v>0</v>
      </c>
      <c r="AW146" s="4">
        <v>0</v>
      </c>
    </row>
    <row r="147" spans="2:49" ht="15" x14ac:dyDescent="0.2">
      <c r="B147" s="19"/>
      <c r="C147" s="15" t="s">
        <v>59</v>
      </c>
      <c r="D147" s="9" t="s">
        <v>60</v>
      </c>
      <c r="E147" s="8">
        <v>4</v>
      </c>
      <c r="F147" s="8"/>
      <c r="G147" s="8">
        <v>4</v>
      </c>
      <c r="H147" s="4" t="s">
        <v>210</v>
      </c>
      <c r="I147" s="4" t="s">
        <v>205</v>
      </c>
      <c r="J147" s="4" t="s">
        <v>54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88">
        <v>0</v>
      </c>
      <c r="U147" s="88">
        <v>0</v>
      </c>
      <c r="V147" s="89">
        <v>0</v>
      </c>
      <c r="W147" s="79">
        <f t="shared" si="33"/>
        <v>0</v>
      </c>
      <c r="X147" s="57">
        <f t="shared" si="32"/>
        <v>0</v>
      </c>
      <c r="AA147" s="4">
        <v>78</v>
      </c>
      <c r="AO147" s="55">
        <f>SUM(Y147:AN147)-AG147</f>
        <v>78</v>
      </c>
      <c r="AQ147" s="4">
        <f t="shared" si="28"/>
        <v>78</v>
      </c>
      <c r="AR147" s="4">
        <f t="shared" ref="AR147:AR160" si="34">Q147+S147+T147+U147+AG147</f>
        <v>0</v>
      </c>
      <c r="AT147" s="4">
        <v>0</v>
      </c>
      <c r="AU147" s="4">
        <v>0</v>
      </c>
      <c r="AV147" s="4">
        <v>0</v>
      </c>
      <c r="AW147" s="4">
        <v>0</v>
      </c>
    </row>
    <row r="148" spans="2:49" ht="15" x14ac:dyDescent="0.2">
      <c r="B148" s="19"/>
      <c r="C148" s="18" t="s">
        <v>345</v>
      </c>
      <c r="D148" s="4" t="s">
        <v>119</v>
      </c>
      <c r="E148" s="8">
        <v>3</v>
      </c>
      <c r="G148" s="4">
        <v>3</v>
      </c>
      <c r="J148" s="4" t="s">
        <v>235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/>
      <c r="Q148" s="53"/>
      <c r="R148" s="53"/>
      <c r="S148" s="69">
        <v>10</v>
      </c>
      <c r="T148" s="53"/>
      <c r="U148" s="53"/>
      <c r="V148" s="82">
        <v>78</v>
      </c>
      <c r="W148" s="79">
        <f t="shared" si="33"/>
        <v>78</v>
      </c>
      <c r="X148" s="57">
        <f t="shared" si="32"/>
        <v>78</v>
      </c>
      <c r="AO148" s="55">
        <f>SUM(Y148:AN148)</f>
        <v>0</v>
      </c>
      <c r="AQ148" s="65">
        <f t="shared" si="28"/>
        <v>78</v>
      </c>
      <c r="AR148" s="4">
        <f t="shared" si="34"/>
        <v>10</v>
      </c>
      <c r="AT148" s="4">
        <v>0</v>
      </c>
      <c r="AU148" s="4">
        <v>0</v>
      </c>
      <c r="AV148" s="4">
        <v>0</v>
      </c>
      <c r="AW148" s="4">
        <v>0</v>
      </c>
    </row>
    <row r="149" spans="2:49" ht="15" x14ac:dyDescent="0.2">
      <c r="B149" s="19"/>
      <c r="C149" s="18" t="s">
        <v>466</v>
      </c>
      <c r="D149" s="4" t="s">
        <v>82</v>
      </c>
      <c r="E149" s="8">
        <v>4</v>
      </c>
      <c r="G149" s="4">
        <v>4</v>
      </c>
      <c r="H149" s="4" t="s">
        <v>209</v>
      </c>
      <c r="I149" s="4" t="s">
        <v>351</v>
      </c>
      <c r="J149" s="4" t="s">
        <v>136</v>
      </c>
      <c r="K149" s="56">
        <v>0</v>
      </c>
      <c r="L149" s="56"/>
      <c r="M149" s="55">
        <v>29</v>
      </c>
      <c r="N149" s="56"/>
      <c r="O149" s="55">
        <v>48</v>
      </c>
      <c r="P149" s="53">
        <v>0</v>
      </c>
      <c r="Q149" s="53"/>
      <c r="R149" s="53"/>
      <c r="S149" s="53">
        <v>0</v>
      </c>
      <c r="T149" s="88">
        <v>0</v>
      </c>
      <c r="U149" s="88">
        <v>0</v>
      </c>
      <c r="V149" s="89">
        <v>0</v>
      </c>
      <c r="W149" s="79">
        <f t="shared" si="33"/>
        <v>77</v>
      </c>
      <c r="X149" s="57">
        <f t="shared" si="32"/>
        <v>77</v>
      </c>
      <c r="AO149" s="55">
        <f t="shared" ref="AO149:AO162" si="35">SUM(Y149:AN149)-AG149</f>
        <v>0</v>
      </c>
      <c r="AP149" s="4" t="e">
        <f>SUM(Y149:AN149)-(SMALL(Y149:AN149,1)+SMALL(Y149:AN149,2)+SMALL(Y149:AN149,3)+SMALL(Y149:AN149,4)+SMALL(Y149:AN149,5)+SMALL(Y149:AN149,6)+SMALL(Y149:AN149,7)+SMALL(Y149:AN149,8)+SMALL(Y149:AN149,9)+SMALL(Y149:AN149,10)+SMALL(Y149:AN149,11))</f>
        <v>#NUM!</v>
      </c>
      <c r="AQ149" s="65">
        <f t="shared" si="28"/>
        <v>77</v>
      </c>
      <c r="AR149" s="4">
        <f t="shared" si="34"/>
        <v>0</v>
      </c>
      <c r="AT149" s="4">
        <v>0</v>
      </c>
      <c r="AU149" s="4">
        <v>0</v>
      </c>
      <c r="AV149" s="4">
        <v>0</v>
      </c>
      <c r="AW149" s="4">
        <v>0</v>
      </c>
    </row>
    <row r="150" spans="2:49" ht="15" x14ac:dyDescent="0.2">
      <c r="C150" s="16" t="s">
        <v>442</v>
      </c>
      <c r="D150" s="17" t="s">
        <v>41</v>
      </c>
      <c r="E150" s="8">
        <v>3</v>
      </c>
      <c r="F150" s="8"/>
      <c r="G150" s="8">
        <v>3</v>
      </c>
      <c r="H150" s="4" t="s">
        <v>209</v>
      </c>
      <c r="I150" s="4" t="s">
        <v>351</v>
      </c>
      <c r="J150" s="4" t="s">
        <v>444</v>
      </c>
      <c r="K150" s="56">
        <v>0</v>
      </c>
      <c r="L150" s="55">
        <v>76</v>
      </c>
      <c r="M150" s="56">
        <v>0</v>
      </c>
      <c r="N150" s="56">
        <v>0</v>
      </c>
      <c r="O150" s="60">
        <v>0</v>
      </c>
      <c r="P150" s="53"/>
      <c r="Q150" s="53"/>
      <c r="R150" s="53"/>
      <c r="S150" s="53">
        <v>0</v>
      </c>
      <c r="T150" s="88">
        <v>0</v>
      </c>
      <c r="U150" s="88">
        <v>0</v>
      </c>
      <c r="V150" s="89"/>
      <c r="W150" s="79">
        <f t="shared" si="33"/>
        <v>76</v>
      </c>
      <c r="X150" s="57">
        <f t="shared" si="32"/>
        <v>76</v>
      </c>
      <c r="AO150" s="55">
        <f t="shared" si="35"/>
        <v>0</v>
      </c>
      <c r="AP150" s="4" t="e">
        <f>SUM(Y150:AN150)-(SMALL(Y150:AN150,1)+SMALL(Y150:AN150,2)+SMALL(Y150:AN150,3)+SMALL(Y150:AN150,4)+SMALL(Y150:AN150,5)+SMALL(Y150:AN150,6)+SMALL(Y150:AN150,7)+SMALL(Y150:AN150,8)+SMALL(Y150:AN150,9)+SMALL(Y150:AN150,10)+SMALL(Y150:AN150,11))</f>
        <v>#NUM!</v>
      </c>
      <c r="AQ150" s="65">
        <f t="shared" si="28"/>
        <v>76</v>
      </c>
      <c r="AR150" s="4">
        <f t="shared" si="34"/>
        <v>0</v>
      </c>
      <c r="AT150" s="4">
        <v>0</v>
      </c>
      <c r="AU150" s="4">
        <v>0</v>
      </c>
      <c r="AV150" s="4">
        <v>0</v>
      </c>
      <c r="AW150" s="4">
        <v>0</v>
      </c>
    </row>
    <row r="151" spans="2:49" ht="15" x14ac:dyDescent="0.2">
      <c r="B151" s="19"/>
      <c r="C151" s="30" t="s">
        <v>497</v>
      </c>
      <c r="D151" s="3" t="s">
        <v>55</v>
      </c>
      <c r="E151" s="8">
        <v>5</v>
      </c>
      <c r="G151" s="8">
        <v>5</v>
      </c>
      <c r="H151" s="8" t="s">
        <v>230</v>
      </c>
      <c r="I151" s="4" t="s">
        <v>214</v>
      </c>
      <c r="J151" s="4" t="s">
        <v>54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0</v>
      </c>
      <c r="Q151" s="53">
        <v>0</v>
      </c>
      <c r="R151" s="53">
        <v>0</v>
      </c>
      <c r="S151" s="53">
        <v>0</v>
      </c>
      <c r="T151" s="88">
        <v>0</v>
      </c>
      <c r="U151" s="88">
        <v>0</v>
      </c>
      <c r="V151" s="89">
        <v>0</v>
      </c>
      <c r="W151" s="79">
        <f t="shared" si="33"/>
        <v>0</v>
      </c>
      <c r="X151" s="57">
        <f t="shared" si="32"/>
        <v>0</v>
      </c>
      <c r="AA151" s="4">
        <v>75</v>
      </c>
      <c r="AO151" s="55">
        <f t="shared" si="35"/>
        <v>75</v>
      </c>
      <c r="AQ151" s="4">
        <f t="shared" si="28"/>
        <v>75</v>
      </c>
      <c r="AR151" s="4">
        <f t="shared" si="34"/>
        <v>0</v>
      </c>
      <c r="AT151" s="4">
        <v>0</v>
      </c>
      <c r="AU151" s="4">
        <v>0</v>
      </c>
      <c r="AV151" s="4">
        <v>0</v>
      </c>
      <c r="AW151" s="4">
        <v>0</v>
      </c>
    </row>
    <row r="152" spans="2:49" ht="15" x14ac:dyDescent="0.2">
      <c r="B152" s="19"/>
      <c r="C152" s="18" t="s">
        <v>157</v>
      </c>
      <c r="D152" s="4" t="s">
        <v>477</v>
      </c>
      <c r="E152" s="8">
        <v>4</v>
      </c>
      <c r="G152" s="4">
        <v>4</v>
      </c>
      <c r="H152" s="4" t="s">
        <v>210</v>
      </c>
      <c r="I152" s="4" t="s">
        <v>205</v>
      </c>
      <c r="J152" s="4" t="s">
        <v>136</v>
      </c>
      <c r="K152" s="53">
        <v>0</v>
      </c>
      <c r="L152" s="53">
        <v>0</v>
      </c>
      <c r="M152" s="53"/>
      <c r="N152" s="53"/>
      <c r="O152" s="53"/>
      <c r="P152" s="55">
        <v>74</v>
      </c>
      <c r="Q152" s="53"/>
      <c r="R152" s="53"/>
      <c r="S152" s="53">
        <v>0</v>
      </c>
      <c r="T152" s="88">
        <v>0</v>
      </c>
      <c r="U152" s="88">
        <v>0</v>
      </c>
      <c r="V152" s="89">
        <v>0</v>
      </c>
      <c r="W152" s="79">
        <f t="shared" si="33"/>
        <v>74</v>
      </c>
      <c r="X152" s="57">
        <f t="shared" si="32"/>
        <v>74</v>
      </c>
      <c r="AO152" s="55">
        <f t="shared" si="35"/>
        <v>0</v>
      </c>
      <c r="AP152" s="4" t="e">
        <f>SUM(Y152:AN152)-(SMALL(Y152:AN152,1)+SMALL(Y152:AN152,2)+SMALL(Y152:AN152,3)+SMALL(Y152:AN152,4)+SMALL(Y152:AN152,5)+SMALL(Y152:AN152,6)+SMALL(Y152:AN152,7)+SMALL(Y152:AN152,8)+SMALL(Y152:AN152,9)+SMALL(Y152:AN152,10)+SMALL(Y152:AN152,11))</f>
        <v>#NUM!</v>
      </c>
      <c r="AQ152" s="65">
        <f t="shared" si="28"/>
        <v>74</v>
      </c>
      <c r="AR152" s="4">
        <f t="shared" si="34"/>
        <v>0</v>
      </c>
      <c r="AT152" s="4">
        <v>0</v>
      </c>
      <c r="AU152" s="4">
        <v>0</v>
      </c>
      <c r="AV152" s="4">
        <v>0</v>
      </c>
      <c r="AW152" s="4">
        <v>0</v>
      </c>
    </row>
    <row r="153" spans="2:49" ht="15" x14ac:dyDescent="0.2">
      <c r="C153" s="18" t="s">
        <v>170</v>
      </c>
      <c r="D153" s="4" t="s">
        <v>171</v>
      </c>
      <c r="E153" s="8">
        <v>3</v>
      </c>
      <c r="G153" s="4">
        <v>3</v>
      </c>
      <c r="J153" s="4" t="s">
        <v>136</v>
      </c>
      <c r="K153" s="60">
        <v>0</v>
      </c>
      <c r="L153" s="60">
        <v>0</v>
      </c>
      <c r="M153" s="60">
        <v>0</v>
      </c>
      <c r="N153" s="60">
        <v>0</v>
      </c>
      <c r="O153" s="55">
        <v>72</v>
      </c>
      <c r="P153" s="53">
        <v>0</v>
      </c>
      <c r="Q153" s="53"/>
      <c r="R153" s="53">
        <v>0</v>
      </c>
      <c r="S153" s="53"/>
      <c r="T153" s="88"/>
      <c r="U153" s="88"/>
      <c r="V153" s="89"/>
      <c r="W153" s="79">
        <f t="shared" si="33"/>
        <v>72</v>
      </c>
      <c r="X153" s="57">
        <f t="shared" si="32"/>
        <v>72</v>
      </c>
      <c r="AO153" s="55">
        <f t="shared" si="35"/>
        <v>0</v>
      </c>
      <c r="AP153" s="4" t="e">
        <f>SUM(Y153:AN153)-(SMALL(Y153:AN153,1)+SMALL(Y153:AN153,2)+SMALL(Y153:AN153,3)+SMALL(Y153:AN153,4)+SMALL(Y153:AN153,5)+SMALL(Y153:AN153,6)+SMALL(Y153:AN153,7)+SMALL(Y153:AN153,8)+SMALL(Y153:AN153,9)+SMALL(Y153:AN153,10)+SMALL(Y153:AN153,11))</f>
        <v>#NUM!</v>
      </c>
      <c r="AQ153" s="65">
        <f t="shared" ref="AQ153:AQ162" si="36">X153+AO153</f>
        <v>72</v>
      </c>
      <c r="AR153" s="4">
        <f t="shared" si="34"/>
        <v>0</v>
      </c>
      <c r="AT153" s="4">
        <v>0</v>
      </c>
      <c r="AU153" s="4">
        <v>0</v>
      </c>
      <c r="AV153" s="4">
        <v>0</v>
      </c>
      <c r="AW153" s="4">
        <v>0</v>
      </c>
    </row>
    <row r="154" spans="2:49" ht="15" x14ac:dyDescent="0.2">
      <c r="B154" s="19"/>
      <c r="C154" s="27" t="s">
        <v>151</v>
      </c>
      <c r="D154" s="21" t="s">
        <v>142</v>
      </c>
      <c r="E154" s="8">
        <v>5</v>
      </c>
      <c r="F154" s="8"/>
      <c r="G154" s="8">
        <v>5</v>
      </c>
      <c r="H154" s="4" t="s">
        <v>230</v>
      </c>
      <c r="I154" s="4" t="s">
        <v>214</v>
      </c>
      <c r="J154" s="4" t="s">
        <v>136</v>
      </c>
      <c r="K154" s="53">
        <v>0</v>
      </c>
      <c r="L154" s="53">
        <v>0</v>
      </c>
      <c r="M154" s="53">
        <v>0</v>
      </c>
      <c r="N154" s="53">
        <v>0</v>
      </c>
      <c r="O154" s="53"/>
      <c r="P154" s="55">
        <v>71</v>
      </c>
      <c r="Q154" s="53"/>
      <c r="R154" s="53"/>
      <c r="S154" s="53">
        <v>0</v>
      </c>
      <c r="T154" s="88">
        <v>0</v>
      </c>
      <c r="U154" s="88">
        <v>0</v>
      </c>
      <c r="V154" s="89">
        <v>0</v>
      </c>
      <c r="W154" s="79">
        <f t="shared" si="33"/>
        <v>71</v>
      </c>
      <c r="X154" s="57">
        <f t="shared" si="32"/>
        <v>71</v>
      </c>
      <c r="AO154" s="55">
        <f t="shared" si="35"/>
        <v>0</v>
      </c>
      <c r="AP154" s="4" t="e">
        <f>SUM(Y154:AN154)-(SMALL(Y154:AN154,1)+SMALL(Y154:AN154,2)+SMALL(Y154:AN154,3)+SMALL(Y154:AN154,4)+SMALL(Y154:AN154,5)+SMALL(Y154:AN154,6)+SMALL(Y154:AN154,7)+SMALL(Y154:AN154,8)+SMALL(Y154:AN154,9)+SMALL(Y154:AN154,10)+SMALL(Y154:AN154,11))</f>
        <v>#NUM!</v>
      </c>
      <c r="AQ154" s="65">
        <f t="shared" si="36"/>
        <v>71</v>
      </c>
      <c r="AR154" s="4">
        <f t="shared" si="34"/>
        <v>0</v>
      </c>
      <c r="AT154" s="4">
        <v>0</v>
      </c>
      <c r="AU154" s="4">
        <v>0</v>
      </c>
      <c r="AV154" s="4">
        <v>0</v>
      </c>
      <c r="AW154" s="4">
        <v>0</v>
      </c>
    </row>
    <row r="155" spans="2:49" ht="15" x14ac:dyDescent="0.2">
      <c r="B155" s="19"/>
      <c r="C155" s="15" t="s">
        <v>56</v>
      </c>
      <c r="D155" s="9" t="s">
        <v>305</v>
      </c>
      <c r="E155" s="8">
        <v>5</v>
      </c>
      <c r="G155" s="8">
        <v>5</v>
      </c>
      <c r="H155" s="4" t="s">
        <v>230</v>
      </c>
      <c r="I155" s="4" t="s">
        <v>214</v>
      </c>
      <c r="J155" s="4" t="s">
        <v>54</v>
      </c>
      <c r="K155" s="56">
        <v>0</v>
      </c>
      <c r="L155" s="55">
        <v>71</v>
      </c>
      <c r="M155" s="56"/>
      <c r="N155" s="56"/>
      <c r="O155" s="60"/>
      <c r="P155" s="53">
        <v>0</v>
      </c>
      <c r="Q155" s="53"/>
      <c r="R155" s="53"/>
      <c r="S155" s="53">
        <v>0</v>
      </c>
      <c r="T155" s="88">
        <v>0</v>
      </c>
      <c r="U155" s="88">
        <v>0</v>
      </c>
      <c r="V155" s="89">
        <v>0</v>
      </c>
      <c r="W155" s="79">
        <f t="shared" si="33"/>
        <v>71</v>
      </c>
      <c r="X155" s="57">
        <f t="shared" si="32"/>
        <v>71</v>
      </c>
      <c r="AO155" s="55">
        <f t="shared" si="35"/>
        <v>0</v>
      </c>
      <c r="AP155" s="4">
        <v>0</v>
      </c>
      <c r="AQ155" s="65">
        <f t="shared" si="36"/>
        <v>71</v>
      </c>
      <c r="AR155" s="4">
        <f t="shared" si="34"/>
        <v>0</v>
      </c>
      <c r="AT155" s="4">
        <v>0</v>
      </c>
      <c r="AU155" s="4">
        <v>0</v>
      </c>
      <c r="AV155" s="4">
        <v>0</v>
      </c>
      <c r="AW155" s="4">
        <v>0</v>
      </c>
    </row>
    <row r="156" spans="2:49" ht="15" x14ac:dyDescent="0.2">
      <c r="B156" s="19"/>
      <c r="C156" s="30" t="s">
        <v>123</v>
      </c>
      <c r="D156" s="3" t="s">
        <v>517</v>
      </c>
      <c r="E156" s="8">
        <v>4</v>
      </c>
      <c r="F156" s="8"/>
      <c r="G156" s="8">
        <v>4</v>
      </c>
      <c r="H156" s="8" t="s">
        <v>210</v>
      </c>
      <c r="I156" s="8" t="s">
        <v>205</v>
      </c>
      <c r="J156" s="3" t="s">
        <v>136</v>
      </c>
      <c r="K156" s="53">
        <v>0</v>
      </c>
      <c r="L156" s="53">
        <v>0</v>
      </c>
      <c r="M156" s="53">
        <v>0</v>
      </c>
      <c r="N156" s="53">
        <v>0</v>
      </c>
      <c r="O156" s="53">
        <v>0</v>
      </c>
      <c r="P156" s="53">
        <v>0</v>
      </c>
      <c r="Q156" s="53">
        <v>0</v>
      </c>
      <c r="R156" s="53">
        <v>0</v>
      </c>
      <c r="S156" s="53">
        <v>0</v>
      </c>
      <c r="T156" s="53">
        <v>0</v>
      </c>
      <c r="U156" s="53">
        <v>0</v>
      </c>
      <c r="V156" s="82">
        <v>71</v>
      </c>
      <c r="W156" s="79">
        <f t="shared" si="33"/>
        <v>71</v>
      </c>
      <c r="X156" s="57">
        <f t="shared" si="32"/>
        <v>71</v>
      </c>
      <c r="AO156" s="55">
        <f t="shared" si="35"/>
        <v>0</v>
      </c>
      <c r="AQ156" s="65">
        <f t="shared" si="36"/>
        <v>71</v>
      </c>
      <c r="AR156" s="4">
        <f t="shared" si="34"/>
        <v>0</v>
      </c>
      <c r="AT156" s="4">
        <v>0</v>
      </c>
      <c r="AU156" s="4">
        <v>0</v>
      </c>
      <c r="AV156" s="4">
        <v>0</v>
      </c>
      <c r="AW156" s="4">
        <v>0</v>
      </c>
    </row>
    <row r="157" spans="2:49" ht="15" x14ac:dyDescent="0.2">
      <c r="B157" s="19"/>
      <c r="C157" s="16" t="s">
        <v>507</v>
      </c>
      <c r="D157" s="17" t="s">
        <v>5</v>
      </c>
      <c r="E157" s="8">
        <v>4</v>
      </c>
      <c r="F157" s="8"/>
      <c r="G157" s="8">
        <v>4</v>
      </c>
      <c r="H157" s="4" t="s">
        <v>210</v>
      </c>
      <c r="I157" s="4" t="s">
        <v>205</v>
      </c>
      <c r="K157" s="53">
        <v>0</v>
      </c>
      <c r="L157" s="53">
        <v>0</v>
      </c>
      <c r="M157" s="53">
        <v>0</v>
      </c>
      <c r="N157" s="53">
        <v>0</v>
      </c>
      <c r="O157" s="53">
        <v>0</v>
      </c>
      <c r="P157" s="53">
        <v>0</v>
      </c>
      <c r="Q157" s="53">
        <v>0</v>
      </c>
      <c r="R157" s="53">
        <v>0</v>
      </c>
      <c r="S157" s="53">
        <v>0</v>
      </c>
      <c r="T157" s="53">
        <v>0</v>
      </c>
      <c r="U157" s="53">
        <v>0</v>
      </c>
      <c r="V157" s="89">
        <v>0</v>
      </c>
      <c r="W157" s="79">
        <f t="shared" si="33"/>
        <v>0</v>
      </c>
      <c r="X157" s="57">
        <f t="shared" si="32"/>
        <v>0</v>
      </c>
      <c r="AD157" s="4">
        <v>70</v>
      </c>
      <c r="AO157" s="55">
        <f t="shared" si="35"/>
        <v>70</v>
      </c>
      <c r="AQ157" s="65">
        <f t="shared" si="36"/>
        <v>70</v>
      </c>
      <c r="AR157" s="4">
        <f t="shared" si="34"/>
        <v>0</v>
      </c>
      <c r="AT157" s="4">
        <v>0</v>
      </c>
      <c r="AU157" s="4">
        <v>0</v>
      </c>
      <c r="AV157" s="4">
        <v>0</v>
      </c>
      <c r="AW157" s="4">
        <v>0</v>
      </c>
    </row>
    <row r="158" spans="2:49" ht="15" x14ac:dyDescent="0.2">
      <c r="B158" s="19"/>
      <c r="C158" s="16" t="s">
        <v>321</v>
      </c>
      <c r="D158" s="17" t="s">
        <v>315</v>
      </c>
      <c r="E158" s="8" t="s">
        <v>245</v>
      </c>
      <c r="F158" s="8"/>
      <c r="G158" s="8" t="s">
        <v>245</v>
      </c>
      <c r="H158" s="4" t="s">
        <v>210</v>
      </c>
      <c r="I158" s="4" t="s">
        <v>283</v>
      </c>
      <c r="J158" s="4" t="s">
        <v>54</v>
      </c>
      <c r="K158" s="53">
        <v>0</v>
      </c>
      <c r="L158" s="53">
        <v>0</v>
      </c>
      <c r="M158" s="53">
        <v>0</v>
      </c>
      <c r="N158" s="53">
        <v>0</v>
      </c>
      <c r="O158" s="53">
        <v>0</v>
      </c>
      <c r="P158" s="53">
        <v>0</v>
      </c>
      <c r="Q158" s="53">
        <v>0</v>
      </c>
      <c r="R158" s="53">
        <v>0</v>
      </c>
      <c r="S158" s="53">
        <v>0</v>
      </c>
      <c r="T158" s="88">
        <v>0</v>
      </c>
      <c r="U158" s="88">
        <v>0</v>
      </c>
      <c r="V158" s="89">
        <v>0</v>
      </c>
      <c r="W158" s="79">
        <f t="shared" si="33"/>
        <v>0</v>
      </c>
      <c r="X158" s="57">
        <f t="shared" si="32"/>
        <v>0</v>
      </c>
      <c r="AH158" s="4">
        <v>70</v>
      </c>
      <c r="AO158" s="55">
        <f t="shared" si="35"/>
        <v>70</v>
      </c>
      <c r="AQ158" s="65">
        <f t="shared" si="36"/>
        <v>70</v>
      </c>
      <c r="AR158" s="4">
        <f t="shared" si="34"/>
        <v>0</v>
      </c>
      <c r="AT158" s="4">
        <v>0</v>
      </c>
      <c r="AU158" s="4">
        <v>0</v>
      </c>
      <c r="AV158" s="4">
        <v>0</v>
      </c>
      <c r="AW158" s="4">
        <v>0</v>
      </c>
    </row>
    <row r="159" spans="2:49" ht="15" x14ac:dyDescent="0.2">
      <c r="C159" s="29" t="s">
        <v>108</v>
      </c>
      <c r="D159" s="11" t="s">
        <v>120</v>
      </c>
      <c r="E159" s="8">
        <v>5</v>
      </c>
      <c r="F159" s="8"/>
      <c r="G159" s="8">
        <v>5</v>
      </c>
      <c r="H159" s="8" t="s">
        <v>230</v>
      </c>
      <c r="I159" s="8" t="s">
        <v>214</v>
      </c>
      <c r="J159" s="4" t="s">
        <v>103</v>
      </c>
      <c r="K159" s="56">
        <v>0</v>
      </c>
      <c r="L159" s="56"/>
      <c r="M159" s="55">
        <v>10</v>
      </c>
      <c r="N159" s="56"/>
      <c r="O159" s="60"/>
      <c r="P159" s="53">
        <v>0</v>
      </c>
      <c r="Q159" s="53">
        <v>0</v>
      </c>
      <c r="R159" s="53"/>
      <c r="S159" s="53">
        <v>0</v>
      </c>
      <c r="T159" s="88">
        <v>0</v>
      </c>
      <c r="U159" s="88">
        <v>0</v>
      </c>
      <c r="V159" s="82">
        <v>59</v>
      </c>
      <c r="W159" s="79">
        <f t="shared" si="33"/>
        <v>69</v>
      </c>
      <c r="X159" s="57">
        <f t="shared" si="32"/>
        <v>69</v>
      </c>
      <c r="AO159" s="55">
        <f t="shared" si="35"/>
        <v>0</v>
      </c>
      <c r="AQ159" s="65">
        <f t="shared" si="36"/>
        <v>69</v>
      </c>
      <c r="AR159" s="4">
        <f t="shared" si="34"/>
        <v>0</v>
      </c>
      <c r="AT159" s="4">
        <v>0</v>
      </c>
      <c r="AU159" s="4">
        <v>0</v>
      </c>
      <c r="AV159" s="4">
        <v>0</v>
      </c>
      <c r="AW159" s="4">
        <v>0</v>
      </c>
    </row>
    <row r="160" spans="2:49" ht="15" x14ac:dyDescent="0.2">
      <c r="C160" s="18" t="s">
        <v>494</v>
      </c>
      <c r="D160" s="4" t="s">
        <v>220</v>
      </c>
      <c r="E160" s="8">
        <v>3</v>
      </c>
      <c r="G160" s="4">
        <v>3</v>
      </c>
      <c r="H160" s="4" t="s">
        <v>495</v>
      </c>
      <c r="J160" s="4" t="s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0</v>
      </c>
      <c r="R160" s="53">
        <v>0</v>
      </c>
      <c r="S160" s="53">
        <v>0</v>
      </c>
      <c r="T160" s="88">
        <v>0</v>
      </c>
      <c r="U160" s="88">
        <v>0</v>
      </c>
      <c r="V160" s="89">
        <v>0</v>
      </c>
      <c r="W160" s="79">
        <f t="shared" si="33"/>
        <v>0</v>
      </c>
      <c r="X160" s="57">
        <f t="shared" si="32"/>
        <v>0</v>
      </c>
      <c r="Z160" s="4">
        <v>68</v>
      </c>
      <c r="AO160" s="55">
        <f t="shared" si="35"/>
        <v>68</v>
      </c>
      <c r="AP160" s="4" t="e">
        <f>SUM(Y160:AN160)-(SMALL(Y160:AN160,1)+SMALL(Y160:AN160,2)+SMALL(Y160:AN160,3)+SMALL(Y160:AN160,4)+SMALL(Y160:AN160,5)+SMALL(Y160:AN160,6)+SMALL(Y160:AN160,7)+SMALL(Y160:AN160,8)+SMALL(Y160:AN160,9)+SMALL(Y160:AN160,10)+SMALL(Y160:AN160,11))</f>
        <v>#NUM!</v>
      </c>
      <c r="AQ160" s="65">
        <f t="shared" si="36"/>
        <v>68</v>
      </c>
      <c r="AR160" s="4">
        <f t="shared" si="34"/>
        <v>0</v>
      </c>
      <c r="AT160" s="4">
        <v>0</v>
      </c>
      <c r="AU160" s="4">
        <v>0</v>
      </c>
      <c r="AV160" s="4">
        <v>0</v>
      </c>
      <c r="AW160" s="4">
        <v>0</v>
      </c>
    </row>
    <row r="161" spans="2:49" ht="15" x14ac:dyDescent="0.2">
      <c r="C161" s="18" t="s">
        <v>167</v>
      </c>
      <c r="D161" s="4" t="s">
        <v>168</v>
      </c>
      <c r="E161" s="8">
        <v>3</v>
      </c>
      <c r="G161" s="4">
        <v>3</v>
      </c>
      <c r="J161" s="4" t="s">
        <v>136</v>
      </c>
      <c r="K161" s="60">
        <v>0</v>
      </c>
      <c r="L161" s="60"/>
      <c r="M161" s="60"/>
      <c r="N161" s="60"/>
      <c r="O161" s="55">
        <v>67</v>
      </c>
      <c r="P161" s="53">
        <v>0</v>
      </c>
      <c r="Q161" s="53"/>
      <c r="R161" s="53"/>
      <c r="S161" s="53">
        <v>0</v>
      </c>
      <c r="T161" s="88">
        <v>0</v>
      </c>
      <c r="U161" s="88">
        <v>0</v>
      </c>
      <c r="V161" s="89">
        <v>0</v>
      </c>
      <c r="W161" s="79">
        <f t="shared" si="33"/>
        <v>67</v>
      </c>
      <c r="X161" s="57">
        <f t="shared" si="32"/>
        <v>67</v>
      </c>
      <c r="AO161" s="55">
        <f t="shared" si="35"/>
        <v>0</v>
      </c>
      <c r="AP161" s="4" t="e">
        <f>SUM(Y161:AN161)-(SMALL(Y161:AN161,1)+SMALL(Y161:AN161,2)+SMALL(Y161:AN161,3)+SMALL(Y161:AN161,4)+SMALL(Y161:AN161,5)+SMALL(Y161:AN161,6)+SMALL(Y161:AN161,7)+SMALL(Y161:AN161,8)+SMALL(Y161:AN161,9)+SMALL(Y161:AN161,10)+SMALL(Y161:AN161,11))</f>
        <v>#NUM!</v>
      </c>
      <c r="AQ161" s="65">
        <f t="shared" si="36"/>
        <v>67</v>
      </c>
      <c r="AT161" s="4">
        <v>0</v>
      </c>
      <c r="AU161" s="4">
        <v>0</v>
      </c>
      <c r="AV161" s="4">
        <v>0</v>
      </c>
      <c r="AW161" s="4">
        <v>0</v>
      </c>
    </row>
    <row r="162" spans="2:49" ht="15" x14ac:dyDescent="0.2">
      <c r="B162" s="19"/>
      <c r="C162" s="16" t="s">
        <v>131</v>
      </c>
      <c r="D162" s="17" t="s">
        <v>501</v>
      </c>
      <c r="E162" s="8">
        <v>4</v>
      </c>
      <c r="F162" s="8"/>
      <c r="G162" s="8">
        <v>4</v>
      </c>
      <c r="H162" s="8" t="s">
        <v>210</v>
      </c>
      <c r="I162" s="4" t="s">
        <v>205</v>
      </c>
      <c r="J162" s="4" t="s">
        <v>103</v>
      </c>
      <c r="K162" s="53">
        <v>0</v>
      </c>
      <c r="L162" s="53">
        <v>0</v>
      </c>
      <c r="M162" s="53">
        <v>0</v>
      </c>
      <c r="N162" s="53">
        <v>0</v>
      </c>
      <c r="O162" s="53">
        <v>0</v>
      </c>
      <c r="P162" s="53">
        <v>0</v>
      </c>
      <c r="Q162" s="53">
        <v>0</v>
      </c>
      <c r="R162" s="53">
        <v>0</v>
      </c>
      <c r="S162" s="53">
        <v>0</v>
      </c>
      <c r="T162" s="53">
        <v>0</v>
      </c>
      <c r="U162" s="53">
        <v>0</v>
      </c>
      <c r="V162" s="89">
        <v>0</v>
      </c>
      <c r="W162" s="90">
        <f t="shared" si="33"/>
        <v>0</v>
      </c>
      <c r="X162" s="57">
        <f t="shared" si="32"/>
        <v>0</v>
      </c>
      <c r="AA162" s="4">
        <v>66</v>
      </c>
      <c r="AO162" s="55">
        <f t="shared" si="35"/>
        <v>66</v>
      </c>
      <c r="AQ162" s="4">
        <f t="shared" si="36"/>
        <v>66</v>
      </c>
      <c r="AR162" s="4">
        <f t="shared" ref="AR162:AR193" si="37">Q162+S162+T162+U162+AG162</f>
        <v>0</v>
      </c>
      <c r="AT162" s="4">
        <v>0</v>
      </c>
      <c r="AU162" s="4">
        <v>0</v>
      </c>
      <c r="AV162" s="4">
        <v>0</v>
      </c>
      <c r="AW162" s="4">
        <v>0</v>
      </c>
    </row>
    <row r="163" spans="2:49" ht="15" x14ac:dyDescent="0.2">
      <c r="C163" s="18" t="s">
        <v>512</v>
      </c>
      <c r="D163" s="4" t="s">
        <v>217</v>
      </c>
      <c r="E163" s="8">
        <v>3</v>
      </c>
      <c r="G163" s="4">
        <v>3</v>
      </c>
      <c r="H163" s="4" t="s">
        <v>489</v>
      </c>
      <c r="I163" s="4" t="s">
        <v>204</v>
      </c>
      <c r="J163" s="4" t="s">
        <v>54</v>
      </c>
      <c r="K163" s="53">
        <v>0</v>
      </c>
      <c r="L163" s="53">
        <v>0</v>
      </c>
      <c r="M163" s="53">
        <v>0</v>
      </c>
      <c r="N163" s="53">
        <v>0</v>
      </c>
      <c r="O163" s="53">
        <v>0</v>
      </c>
      <c r="P163" s="53">
        <v>0</v>
      </c>
      <c r="Q163" s="53">
        <v>0</v>
      </c>
      <c r="R163" s="53">
        <v>0</v>
      </c>
      <c r="S163" s="53">
        <v>0</v>
      </c>
      <c r="T163" s="53">
        <v>0</v>
      </c>
      <c r="U163" s="53">
        <v>0</v>
      </c>
      <c r="V163" s="89">
        <v>0</v>
      </c>
      <c r="W163" s="90">
        <v>0</v>
      </c>
      <c r="X163" s="57">
        <f t="shared" si="32"/>
        <v>0</v>
      </c>
      <c r="AH163" s="4">
        <v>66</v>
      </c>
      <c r="AO163" s="55"/>
      <c r="AQ163" s="65">
        <v>66</v>
      </c>
      <c r="AR163" s="4">
        <f t="shared" si="37"/>
        <v>0</v>
      </c>
      <c r="AT163" s="4">
        <v>0</v>
      </c>
      <c r="AU163" s="4">
        <v>0</v>
      </c>
      <c r="AV163" s="4">
        <v>0</v>
      </c>
      <c r="AW163" s="4">
        <v>0</v>
      </c>
    </row>
    <row r="164" spans="2:49" ht="15" x14ac:dyDescent="0.2">
      <c r="C164" s="27" t="s">
        <v>34</v>
      </c>
      <c r="D164" s="21" t="s">
        <v>62</v>
      </c>
      <c r="E164" s="8">
        <v>3</v>
      </c>
      <c r="F164" s="8"/>
      <c r="G164" s="8">
        <v>3</v>
      </c>
      <c r="H164" s="4" t="s">
        <v>209</v>
      </c>
      <c r="I164" s="8" t="s">
        <v>351</v>
      </c>
      <c r="J164" s="4" t="s">
        <v>32</v>
      </c>
      <c r="K164" s="60">
        <v>0</v>
      </c>
      <c r="L164" s="60"/>
      <c r="M164" s="60"/>
      <c r="N164" s="60"/>
      <c r="O164" s="55">
        <v>65</v>
      </c>
      <c r="P164" s="53">
        <v>0</v>
      </c>
      <c r="Q164" s="53"/>
      <c r="R164" s="53"/>
      <c r="S164" s="53">
        <v>0</v>
      </c>
      <c r="T164" s="88">
        <v>0</v>
      </c>
      <c r="U164" s="88">
        <v>0</v>
      </c>
      <c r="V164" s="89">
        <v>0</v>
      </c>
      <c r="W164" s="79">
        <f t="shared" ref="W164:W180" si="38">SUM(K164:V164)-(Q164+S164+T164+U164)</f>
        <v>65</v>
      </c>
      <c r="X164" s="57">
        <f t="shared" si="32"/>
        <v>65</v>
      </c>
      <c r="AO164" s="55">
        <f>SUM(Y164:AN164)-AG164</f>
        <v>0</v>
      </c>
      <c r="AP164" s="4" t="e">
        <f>SUM(Y164:AN164)-(SMALL(Y164:AN164,1)+SMALL(Y164:AN164,2)+SMALL(Y164:AN164,3)+SMALL(Y164:AN164,4)+SMALL(Y164:AN164,5)+SMALL(Y164:AN164,6)+SMALL(Y164:AN164,7)+SMALL(Y164:AN164,8)+SMALL(Y164:AN164,9)+SMALL(Y164:AN164,10)+SMALL(Y164:AN164,11))</f>
        <v>#NUM!</v>
      </c>
      <c r="AQ164" s="65">
        <f t="shared" ref="AQ164:AQ170" si="39">X164+AO164</f>
        <v>65</v>
      </c>
      <c r="AR164" s="4">
        <f t="shared" si="37"/>
        <v>0</v>
      </c>
      <c r="AT164" s="4">
        <v>0</v>
      </c>
      <c r="AU164" s="4">
        <v>0</v>
      </c>
      <c r="AV164" s="4">
        <v>0</v>
      </c>
      <c r="AW164" s="4">
        <v>0</v>
      </c>
    </row>
    <row r="165" spans="2:49" ht="15" x14ac:dyDescent="0.2">
      <c r="B165" s="19"/>
      <c r="C165" s="18" t="s">
        <v>328</v>
      </c>
      <c r="D165" s="4" t="s">
        <v>329</v>
      </c>
      <c r="E165" s="8" t="s">
        <v>245</v>
      </c>
      <c r="F165" s="8"/>
      <c r="G165" s="8" t="s">
        <v>245</v>
      </c>
      <c r="H165" s="4" t="s">
        <v>210</v>
      </c>
      <c r="I165" s="4" t="s">
        <v>283</v>
      </c>
      <c r="J165" s="4" t="s">
        <v>80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0</v>
      </c>
      <c r="R165" s="53">
        <v>0</v>
      </c>
      <c r="S165" s="53">
        <v>0</v>
      </c>
      <c r="T165" s="53">
        <v>0</v>
      </c>
      <c r="U165" s="88">
        <v>0</v>
      </c>
      <c r="V165" s="89">
        <v>0</v>
      </c>
      <c r="W165" s="79">
        <f t="shared" si="38"/>
        <v>0</v>
      </c>
      <c r="X165" s="57">
        <f t="shared" si="32"/>
        <v>0</v>
      </c>
      <c r="AO165" s="55">
        <v>65</v>
      </c>
      <c r="AQ165" s="65">
        <f t="shared" si="39"/>
        <v>65</v>
      </c>
      <c r="AR165" s="4">
        <f t="shared" si="37"/>
        <v>0</v>
      </c>
      <c r="AT165" s="4">
        <v>0</v>
      </c>
      <c r="AU165" s="4">
        <v>0</v>
      </c>
      <c r="AV165" s="4">
        <v>0</v>
      </c>
      <c r="AW165" s="4">
        <v>0</v>
      </c>
    </row>
    <row r="166" spans="2:49" ht="15" x14ac:dyDescent="0.2">
      <c r="B166" s="19"/>
      <c r="C166" s="29" t="s">
        <v>148</v>
      </c>
      <c r="D166" s="11" t="s">
        <v>149</v>
      </c>
      <c r="E166" s="8">
        <v>5</v>
      </c>
      <c r="F166" s="8"/>
      <c r="G166" s="8">
        <v>5</v>
      </c>
      <c r="H166" s="8" t="s">
        <v>230</v>
      </c>
      <c r="I166" s="4" t="s">
        <v>214</v>
      </c>
      <c r="J166" s="4" t="s">
        <v>136</v>
      </c>
      <c r="K166" s="56"/>
      <c r="L166" s="56"/>
      <c r="M166" s="55">
        <v>20</v>
      </c>
      <c r="N166" s="56"/>
      <c r="O166" s="55">
        <v>44</v>
      </c>
      <c r="P166" s="53"/>
      <c r="Q166" s="53">
        <v>0</v>
      </c>
      <c r="R166" s="53">
        <v>0</v>
      </c>
      <c r="S166" s="53">
        <v>0</v>
      </c>
      <c r="T166" s="88">
        <v>0</v>
      </c>
      <c r="U166" s="88">
        <v>0</v>
      </c>
      <c r="V166" s="89">
        <v>0</v>
      </c>
      <c r="W166" s="79">
        <f t="shared" si="38"/>
        <v>64</v>
      </c>
      <c r="X166" s="57">
        <f t="shared" si="32"/>
        <v>64</v>
      </c>
      <c r="AO166" s="55">
        <f>SUM(Y166:AN166)-AG166</f>
        <v>0</v>
      </c>
      <c r="AP166" s="4" t="e">
        <f>SUM(Y166:AN166)-(SMALL(Y166:AN166,1)+SMALL(Y166:AN166,2)+SMALL(Y166:AN166,3)+SMALL(Y166:AN166,4)+SMALL(Y166:AN166,5)+SMALL(Y166:AN166,6)+SMALL(Y166:AN166,7)+SMALL(Y166:AN166,8)+SMALL(Y166:AN166,9)+SMALL(Y166:AN166,10)+SMALL(Y166:AN166,11))</f>
        <v>#NUM!</v>
      </c>
      <c r="AQ166" s="65">
        <f t="shared" si="39"/>
        <v>64</v>
      </c>
      <c r="AR166" s="4">
        <f t="shared" si="37"/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</row>
    <row r="167" spans="2:49" ht="15" x14ac:dyDescent="0.2">
      <c r="C167" s="18" t="s">
        <v>302</v>
      </c>
      <c r="D167" s="4" t="s">
        <v>429</v>
      </c>
      <c r="E167" s="8">
        <v>3</v>
      </c>
      <c r="G167" s="4">
        <v>3</v>
      </c>
      <c r="H167" s="4" t="s">
        <v>207</v>
      </c>
      <c r="I167" s="4" t="s">
        <v>204</v>
      </c>
      <c r="J167" s="4" t="s">
        <v>103</v>
      </c>
      <c r="K167" s="56">
        <v>0</v>
      </c>
      <c r="L167" s="56">
        <v>0</v>
      </c>
      <c r="M167" s="55">
        <v>64</v>
      </c>
      <c r="N167" s="56">
        <v>0</v>
      </c>
      <c r="O167" s="60">
        <v>0</v>
      </c>
      <c r="P167" s="53"/>
      <c r="Q167" s="53"/>
      <c r="R167" s="53"/>
      <c r="S167" s="53">
        <v>0</v>
      </c>
      <c r="T167" s="88">
        <v>0</v>
      </c>
      <c r="U167" s="88">
        <v>0</v>
      </c>
      <c r="V167" s="89">
        <v>0</v>
      </c>
      <c r="W167" s="79">
        <f t="shared" si="38"/>
        <v>64</v>
      </c>
      <c r="X167" s="57">
        <f t="shared" ref="X167:X184" si="40">SUM(K167:V167)-(SMALL(K167:V167,1)+(SMALL(K167:V167,2)+SMALL(K167:V167,3)+SMALL(K167:V167,4)+SMALL(K167:V167,5)+SMALL(K167:V167,6)))</f>
        <v>64</v>
      </c>
      <c r="AO167" s="55">
        <f>SUM(Y167:AN167)-AG167</f>
        <v>0</v>
      </c>
      <c r="AP167" s="4" t="e">
        <f>SUM(Y167:AN167)-(SMALL(Y167:AN167,1)+SMALL(Y167:AN167,2)+SMALL(Y167:AN167,3)+SMALL(Y167:AN167,4)+SMALL(Y167:AN167,5)+SMALL(Y167:AN167,6)+SMALL(Y167:AN167,7)+SMALL(Y167:AN167,8)+SMALL(Y167:AN167,9)+SMALL(Y167:AN167,10)+SMALL(Y167:AN167,11))</f>
        <v>#NUM!</v>
      </c>
      <c r="AQ167" s="65">
        <f t="shared" si="39"/>
        <v>64</v>
      </c>
      <c r="AR167" s="4">
        <f t="shared" si="37"/>
        <v>0</v>
      </c>
      <c r="AT167" s="4">
        <v>0</v>
      </c>
      <c r="AU167" s="4">
        <v>0</v>
      </c>
      <c r="AV167" s="4">
        <v>0</v>
      </c>
      <c r="AW167" s="4">
        <v>0</v>
      </c>
    </row>
    <row r="168" spans="2:49" ht="15" x14ac:dyDescent="0.2">
      <c r="B168" s="19"/>
      <c r="C168" s="16" t="s">
        <v>101</v>
      </c>
      <c r="D168" s="17" t="s">
        <v>317</v>
      </c>
      <c r="E168" s="8">
        <v>5</v>
      </c>
      <c r="F168" s="8"/>
      <c r="G168" s="8">
        <v>5</v>
      </c>
      <c r="H168" s="8" t="s">
        <v>357</v>
      </c>
      <c r="I168" s="8" t="s">
        <v>358</v>
      </c>
      <c r="J168" s="4" t="s">
        <v>80</v>
      </c>
      <c r="K168" s="53">
        <v>0</v>
      </c>
      <c r="L168" s="53">
        <v>0</v>
      </c>
      <c r="M168" s="53">
        <v>0</v>
      </c>
      <c r="N168" s="53">
        <v>0</v>
      </c>
      <c r="O168" s="53">
        <v>0</v>
      </c>
      <c r="P168" s="53">
        <v>0</v>
      </c>
      <c r="Q168" s="53">
        <v>0</v>
      </c>
      <c r="R168" s="53">
        <v>0</v>
      </c>
      <c r="S168" s="53">
        <v>0</v>
      </c>
      <c r="T168" s="88">
        <v>0</v>
      </c>
      <c r="U168" s="88">
        <v>0</v>
      </c>
      <c r="V168" s="89">
        <v>0</v>
      </c>
      <c r="W168" s="79">
        <f t="shared" si="38"/>
        <v>0</v>
      </c>
      <c r="X168" s="57">
        <f t="shared" si="40"/>
        <v>0</v>
      </c>
      <c r="AE168" s="4">
        <v>64</v>
      </c>
      <c r="AO168" s="55">
        <f>SUM(Y168:AN168)-AG168</f>
        <v>64</v>
      </c>
      <c r="AQ168" s="4">
        <f t="shared" si="39"/>
        <v>64</v>
      </c>
      <c r="AR168" s="4">
        <f t="shared" si="37"/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</row>
    <row r="169" spans="2:49" ht="15" x14ac:dyDescent="0.2">
      <c r="C169" s="18" t="s">
        <v>297</v>
      </c>
      <c r="D169" s="4" t="s">
        <v>55</v>
      </c>
      <c r="E169" s="8">
        <v>5</v>
      </c>
      <c r="F169" s="8"/>
      <c r="G169" s="8">
        <v>5</v>
      </c>
      <c r="H169" s="8" t="s">
        <v>230</v>
      </c>
      <c r="I169" s="4" t="s">
        <v>214</v>
      </c>
      <c r="J169" s="4" t="s">
        <v>195</v>
      </c>
      <c r="K169" s="56">
        <v>0</v>
      </c>
      <c r="L169" s="56"/>
      <c r="M169" s="56"/>
      <c r="N169" s="55">
        <v>63</v>
      </c>
      <c r="O169" s="60"/>
      <c r="P169" s="53">
        <v>0</v>
      </c>
      <c r="Q169" s="53"/>
      <c r="R169" s="53"/>
      <c r="S169" s="53">
        <v>0</v>
      </c>
      <c r="T169" s="88">
        <v>0</v>
      </c>
      <c r="U169" s="88">
        <v>0</v>
      </c>
      <c r="V169" s="89">
        <v>0</v>
      </c>
      <c r="W169" s="79">
        <f t="shared" si="38"/>
        <v>63</v>
      </c>
      <c r="X169" s="57">
        <f t="shared" si="40"/>
        <v>63</v>
      </c>
      <c r="AO169" s="55">
        <f>SUM(Y169:AN169)-AG169</f>
        <v>0</v>
      </c>
      <c r="AP169" s="4" t="e">
        <f>SUM(Y169:AN169)-(SMALL(Y169:AN169,1)+SMALL(Y169:AN169,2)+SMALL(Y169:AN169,3)+SMALL(Y169:AN169,4)+SMALL(Y169:AN169,5)+SMALL(Y169:AN169,6)+SMALL(Y169:AN169,7)+SMALL(Y169:AN169,8)+SMALL(Y169:AN169,9)+SMALL(Y169:AN169,10)+SMALL(Y169:AN169,11))</f>
        <v>#NUM!</v>
      </c>
      <c r="AQ169" s="65">
        <f t="shared" si="39"/>
        <v>63</v>
      </c>
      <c r="AR169" s="4">
        <f t="shared" si="37"/>
        <v>0</v>
      </c>
      <c r="AT169" s="4">
        <v>0</v>
      </c>
      <c r="AU169" s="4">
        <v>0</v>
      </c>
      <c r="AV169" s="4">
        <v>0</v>
      </c>
      <c r="AW169" s="4">
        <v>0</v>
      </c>
    </row>
    <row r="170" spans="2:49" ht="15" x14ac:dyDescent="0.2">
      <c r="B170" s="19"/>
      <c r="C170" s="27" t="s">
        <v>498</v>
      </c>
      <c r="D170" s="20" t="s">
        <v>499</v>
      </c>
      <c r="E170" s="8">
        <v>5</v>
      </c>
      <c r="G170" s="8">
        <v>5</v>
      </c>
      <c r="H170" s="4" t="s">
        <v>500</v>
      </c>
      <c r="I170" s="4" t="s">
        <v>204</v>
      </c>
      <c r="J170" s="4" t="s">
        <v>54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3">
        <v>0</v>
      </c>
      <c r="R170" s="53">
        <v>0</v>
      </c>
      <c r="S170" s="53">
        <v>0</v>
      </c>
      <c r="T170" s="88">
        <v>0</v>
      </c>
      <c r="U170" s="88">
        <v>0</v>
      </c>
      <c r="V170" s="89">
        <v>0</v>
      </c>
      <c r="W170" s="79">
        <f t="shared" si="38"/>
        <v>0</v>
      </c>
      <c r="X170" s="57">
        <f t="shared" si="40"/>
        <v>0</v>
      </c>
      <c r="AA170" s="4">
        <v>63</v>
      </c>
      <c r="AO170" s="55">
        <f>SUM(Y170:AN170)-AG170</f>
        <v>63</v>
      </c>
      <c r="AQ170" s="4">
        <f t="shared" si="39"/>
        <v>63</v>
      </c>
      <c r="AR170" s="4">
        <f t="shared" si="37"/>
        <v>0</v>
      </c>
      <c r="AT170" s="4">
        <v>0</v>
      </c>
      <c r="AU170" s="4">
        <v>0</v>
      </c>
      <c r="AV170" s="4">
        <v>0</v>
      </c>
      <c r="AW170" s="4">
        <v>0</v>
      </c>
    </row>
    <row r="171" spans="2:49" ht="15" x14ac:dyDescent="0.2">
      <c r="C171" s="18" t="s">
        <v>513</v>
      </c>
      <c r="D171" s="4" t="s">
        <v>263</v>
      </c>
      <c r="E171" s="8">
        <v>4</v>
      </c>
      <c r="G171" s="4">
        <v>4</v>
      </c>
      <c r="H171" s="4" t="s">
        <v>210</v>
      </c>
      <c r="I171" s="4" t="s">
        <v>205</v>
      </c>
      <c r="J171" s="4" t="s">
        <v>80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89">
        <v>0</v>
      </c>
      <c r="W171" s="79">
        <f t="shared" si="38"/>
        <v>0</v>
      </c>
      <c r="X171" s="57">
        <f t="shared" si="40"/>
        <v>0</v>
      </c>
      <c r="AH171" s="4">
        <v>63</v>
      </c>
      <c r="AO171" s="55"/>
      <c r="AQ171" s="65">
        <v>63</v>
      </c>
      <c r="AR171" s="4">
        <f t="shared" si="37"/>
        <v>0</v>
      </c>
      <c r="AT171" s="4">
        <v>0</v>
      </c>
      <c r="AU171" s="4">
        <v>0</v>
      </c>
      <c r="AV171" s="4">
        <v>0</v>
      </c>
      <c r="AW171" s="4">
        <v>0</v>
      </c>
    </row>
    <row r="172" spans="2:49" ht="15" x14ac:dyDescent="0.2">
      <c r="B172" s="19"/>
      <c r="C172" s="18" t="s">
        <v>480</v>
      </c>
      <c r="D172" s="4" t="s">
        <v>496</v>
      </c>
      <c r="E172" s="8" t="s">
        <v>245</v>
      </c>
      <c r="G172" s="4" t="s">
        <v>245</v>
      </c>
      <c r="I172" s="4" t="s">
        <v>360</v>
      </c>
      <c r="J172" s="4" t="s">
        <v>103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88">
        <v>0</v>
      </c>
      <c r="U172" s="88">
        <v>0</v>
      </c>
      <c r="V172" s="89">
        <v>0</v>
      </c>
      <c r="W172" s="79">
        <f t="shared" si="38"/>
        <v>0</v>
      </c>
      <c r="X172" s="57">
        <f t="shared" si="40"/>
        <v>0</v>
      </c>
      <c r="Z172" s="4">
        <v>62</v>
      </c>
      <c r="AO172" s="55">
        <f t="shared" ref="AO172:AO179" si="41">SUM(Y172:AN172)-AG172</f>
        <v>62</v>
      </c>
      <c r="AP172" s="4" t="e">
        <f>SUM(Y172:AN172)-(SMALL(Y172:AN172,1)+SMALL(Y172:AN172,2)+SMALL(Y172:AN172,3)+SMALL(Y172:AN172,4)+SMALL(Y172:AN172,5)+SMALL(Y172:AN172,6)+SMALL(Y172:AN172,7)+SMALL(Y172:AN172,8)+SMALL(Y172:AN172,9)+SMALL(Y172:AN172,10)+SMALL(Y172:AN172,11))</f>
        <v>#NUM!</v>
      </c>
      <c r="AQ172" s="65">
        <f t="shared" ref="AQ172:AQ199" si="42">X172+AO172</f>
        <v>62</v>
      </c>
      <c r="AR172" s="4">
        <f t="shared" si="37"/>
        <v>0</v>
      </c>
      <c r="AT172" s="4">
        <v>0</v>
      </c>
      <c r="AU172" s="4">
        <v>0</v>
      </c>
      <c r="AV172" s="4">
        <v>0</v>
      </c>
      <c r="AW172" s="4">
        <v>0</v>
      </c>
    </row>
    <row r="173" spans="2:49" ht="15" x14ac:dyDescent="0.2">
      <c r="B173" s="19"/>
      <c r="C173" s="18" t="s">
        <v>29</v>
      </c>
      <c r="D173" s="4" t="s">
        <v>14</v>
      </c>
      <c r="E173" s="8">
        <v>5</v>
      </c>
      <c r="F173" s="8"/>
      <c r="G173" s="8">
        <v>5</v>
      </c>
      <c r="H173" s="8" t="s">
        <v>230</v>
      </c>
      <c r="I173" s="8" t="s">
        <v>214</v>
      </c>
      <c r="J173" s="4" t="s">
        <v>27</v>
      </c>
      <c r="K173" s="53">
        <v>0</v>
      </c>
      <c r="L173" s="53"/>
      <c r="M173" s="53"/>
      <c r="N173" s="53"/>
      <c r="O173" s="53"/>
      <c r="P173" s="53">
        <v>0</v>
      </c>
      <c r="Q173" s="53"/>
      <c r="R173" s="55">
        <v>62</v>
      </c>
      <c r="S173" s="53">
        <v>0</v>
      </c>
      <c r="T173" s="88">
        <v>0</v>
      </c>
      <c r="U173" s="88">
        <v>0</v>
      </c>
      <c r="V173" s="89">
        <v>0</v>
      </c>
      <c r="W173" s="79">
        <f t="shared" si="38"/>
        <v>62</v>
      </c>
      <c r="X173" s="57">
        <f t="shared" si="40"/>
        <v>62</v>
      </c>
      <c r="AO173" s="55">
        <f t="shared" si="41"/>
        <v>0</v>
      </c>
      <c r="AP173" s="4" t="e">
        <f>SUM(Y173:AN173)-(SMALL(Y173:AN173,1)+SMALL(Y173:AN173,2)+SMALL(Y173:AN173,3)+SMALL(Y173:AN173,4)+SMALL(Y173:AN173,5)+SMALL(Y173:AN173,6)+SMALL(Y173:AN173,7)+SMALL(Y173:AN173,8)+SMALL(Y173:AN173,9)+SMALL(Y173:AN173,10)+SMALL(Y173:AN173,11))</f>
        <v>#NUM!</v>
      </c>
      <c r="AQ173" s="65">
        <f t="shared" si="42"/>
        <v>62</v>
      </c>
      <c r="AR173" s="4">
        <f t="shared" si="37"/>
        <v>0</v>
      </c>
      <c r="AT173" s="4">
        <v>0</v>
      </c>
      <c r="AU173" s="4">
        <v>0</v>
      </c>
      <c r="AV173" s="4">
        <v>0</v>
      </c>
      <c r="AW173" s="4">
        <v>0</v>
      </c>
    </row>
    <row r="174" spans="2:49" ht="15" x14ac:dyDescent="0.2">
      <c r="B174" s="19"/>
      <c r="C174" s="18" t="s">
        <v>418</v>
      </c>
      <c r="D174" s="4" t="s">
        <v>419</v>
      </c>
      <c r="E174" s="8">
        <v>3</v>
      </c>
      <c r="G174" s="4">
        <v>3</v>
      </c>
      <c r="H174" s="4" t="s">
        <v>209</v>
      </c>
      <c r="I174" s="4" t="s">
        <v>351</v>
      </c>
      <c r="J174" s="4" t="s">
        <v>103</v>
      </c>
      <c r="K174" s="55">
        <v>62</v>
      </c>
      <c r="L174" s="56">
        <v>0</v>
      </c>
      <c r="M174" s="56"/>
      <c r="N174" s="56"/>
      <c r="O174" s="60"/>
      <c r="P174" s="53">
        <v>0</v>
      </c>
      <c r="Q174" s="53"/>
      <c r="R174" s="53"/>
      <c r="S174" s="53">
        <v>0</v>
      </c>
      <c r="T174" s="88">
        <v>0</v>
      </c>
      <c r="U174" s="88">
        <v>0</v>
      </c>
      <c r="V174" s="89">
        <v>0</v>
      </c>
      <c r="W174" s="79">
        <f t="shared" si="38"/>
        <v>62</v>
      </c>
      <c r="X174" s="57">
        <f t="shared" si="40"/>
        <v>62</v>
      </c>
      <c r="AO174" s="55">
        <f t="shared" si="41"/>
        <v>0</v>
      </c>
      <c r="AP174" s="4" t="e">
        <f>SUM(Y174:AN174)-(SMALL(Y174:AN174,1)+SMALL(Y174:AN174,2)+SMALL(Y174:AN174,3)+SMALL(Y174:AN174,4)+SMALL(Y174:AN174,5)+SMALL(Y174:AN174,6)+SMALL(Y174:AN174,7)+SMALL(Y174:AN174,8)+SMALL(Y174:AN174,9)+SMALL(Y174:AN174,10)+SMALL(Y174:AN174,11))</f>
        <v>#NUM!</v>
      </c>
      <c r="AQ174" s="65">
        <f t="shared" si="42"/>
        <v>62</v>
      </c>
      <c r="AR174" s="4">
        <f t="shared" si="37"/>
        <v>0</v>
      </c>
      <c r="AT174" s="4">
        <v>0</v>
      </c>
      <c r="AU174" s="4">
        <v>0</v>
      </c>
      <c r="AV174" s="4">
        <v>0</v>
      </c>
      <c r="AW174" s="4">
        <v>0</v>
      </c>
    </row>
    <row r="175" spans="2:49" ht="15" x14ac:dyDescent="0.2">
      <c r="B175" s="19"/>
      <c r="C175" s="15" t="s">
        <v>306</v>
      </c>
      <c r="D175" s="9" t="s">
        <v>307</v>
      </c>
      <c r="E175" s="8">
        <v>4</v>
      </c>
      <c r="F175" s="8"/>
      <c r="G175" s="8">
        <v>4</v>
      </c>
      <c r="H175" s="8" t="s">
        <v>230</v>
      </c>
      <c r="I175" s="8" t="s">
        <v>214</v>
      </c>
      <c r="J175" s="4" t="s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88">
        <v>0</v>
      </c>
      <c r="U175" s="88">
        <v>0</v>
      </c>
      <c r="V175" s="89">
        <v>0</v>
      </c>
      <c r="W175" s="79">
        <f t="shared" si="38"/>
        <v>0</v>
      </c>
      <c r="X175" s="57">
        <f t="shared" si="40"/>
        <v>0</v>
      </c>
      <c r="Z175" s="4">
        <v>61</v>
      </c>
      <c r="AO175" s="55">
        <f t="shared" si="41"/>
        <v>61</v>
      </c>
      <c r="AP175" s="4" t="e">
        <f>SUM(Y175:AN175)-(SMALL(Y175:AN175,1)+SMALL(Y175:AN175,2)+SMALL(Y175:AN175,3)+SMALL(Y175:AN175,4)+SMALL(Y175:AN175,5)+SMALL(Y175:AN175,6)+SMALL(Y175:AN175,7)+SMALL(Y175:AN175,8)+SMALL(Y175:AN175,9)+SMALL(Y175:AN175,10)+SMALL(Y175:AN175,11))</f>
        <v>#NUM!</v>
      </c>
      <c r="AQ175" s="65">
        <f t="shared" si="42"/>
        <v>61</v>
      </c>
      <c r="AR175" s="4">
        <f t="shared" si="37"/>
        <v>0</v>
      </c>
      <c r="AT175" s="4">
        <v>0</v>
      </c>
      <c r="AU175" s="4">
        <v>0</v>
      </c>
      <c r="AV175" s="4">
        <v>0</v>
      </c>
      <c r="AW175" s="4">
        <v>0</v>
      </c>
    </row>
    <row r="176" spans="2:49" ht="15" x14ac:dyDescent="0.2">
      <c r="B176" s="67">
        <v>1</v>
      </c>
      <c r="C176" s="16" t="s">
        <v>442</v>
      </c>
      <c r="D176" s="17" t="s">
        <v>443</v>
      </c>
      <c r="E176" s="8" t="s">
        <v>3</v>
      </c>
      <c r="F176" s="8"/>
      <c r="G176" s="8" t="s">
        <v>3</v>
      </c>
      <c r="H176" s="4" t="s">
        <v>446</v>
      </c>
      <c r="I176" s="4" t="s">
        <v>445</v>
      </c>
      <c r="J176" s="4" t="s">
        <v>444</v>
      </c>
      <c r="K176" s="56">
        <v>0</v>
      </c>
      <c r="L176" s="55">
        <v>61</v>
      </c>
      <c r="M176" s="56">
        <v>0</v>
      </c>
      <c r="N176" s="56">
        <v>0</v>
      </c>
      <c r="O176" s="60">
        <v>0</v>
      </c>
      <c r="P176" s="53"/>
      <c r="Q176" s="53"/>
      <c r="R176" s="53"/>
      <c r="S176" s="53">
        <v>0</v>
      </c>
      <c r="T176" s="88">
        <v>0</v>
      </c>
      <c r="U176" s="88">
        <v>0</v>
      </c>
      <c r="V176" s="89">
        <v>0</v>
      </c>
      <c r="W176" s="79">
        <f t="shared" si="38"/>
        <v>61</v>
      </c>
      <c r="X176" s="57">
        <f t="shared" si="40"/>
        <v>61</v>
      </c>
      <c r="AO176" s="55">
        <f t="shared" si="41"/>
        <v>0</v>
      </c>
      <c r="AP176" s="4">
        <v>0</v>
      </c>
      <c r="AQ176" s="65">
        <f t="shared" si="42"/>
        <v>61</v>
      </c>
      <c r="AR176" s="4">
        <f t="shared" si="37"/>
        <v>0</v>
      </c>
      <c r="AT176" s="4">
        <v>0</v>
      </c>
      <c r="AU176" s="4">
        <v>0</v>
      </c>
      <c r="AV176" s="4">
        <v>0</v>
      </c>
      <c r="AW176" s="4">
        <v>0</v>
      </c>
    </row>
    <row r="177" spans="2:49" ht="15" x14ac:dyDescent="0.2">
      <c r="C177" s="18" t="s">
        <v>509</v>
      </c>
      <c r="D177" s="4" t="s">
        <v>271</v>
      </c>
      <c r="E177" s="8">
        <v>4</v>
      </c>
      <c r="G177" s="4">
        <v>4</v>
      </c>
      <c r="H177" s="4" t="s">
        <v>230</v>
      </c>
      <c r="I177" s="4" t="s">
        <v>214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53">
        <v>0</v>
      </c>
      <c r="V177" s="89">
        <v>0</v>
      </c>
      <c r="W177" s="79">
        <f t="shared" si="38"/>
        <v>0</v>
      </c>
      <c r="X177" s="57">
        <f t="shared" si="40"/>
        <v>0</v>
      </c>
      <c r="AE177" s="4">
        <v>61</v>
      </c>
      <c r="AO177" s="55">
        <f t="shared" si="41"/>
        <v>61</v>
      </c>
      <c r="AQ177" s="65">
        <f t="shared" si="42"/>
        <v>61</v>
      </c>
      <c r="AR177" s="4">
        <f t="shared" si="37"/>
        <v>0</v>
      </c>
      <c r="AT177" s="4">
        <v>0</v>
      </c>
      <c r="AU177" s="4">
        <v>0</v>
      </c>
      <c r="AV177" s="4">
        <v>0</v>
      </c>
      <c r="AW177" s="4">
        <v>0</v>
      </c>
    </row>
    <row r="178" spans="2:49" ht="15" x14ac:dyDescent="0.2">
      <c r="C178" s="18" t="s">
        <v>470</v>
      </c>
      <c r="D178" s="4" t="s">
        <v>471</v>
      </c>
      <c r="E178" s="8" t="s">
        <v>245</v>
      </c>
      <c r="G178" s="4" t="s">
        <v>245</v>
      </c>
      <c r="J178" s="4" t="s">
        <v>0</v>
      </c>
      <c r="K178" s="56">
        <v>0</v>
      </c>
      <c r="L178" s="56"/>
      <c r="M178" s="56"/>
      <c r="N178" s="55">
        <v>60</v>
      </c>
      <c r="O178" s="60"/>
      <c r="P178" s="53">
        <v>0</v>
      </c>
      <c r="Q178" s="53"/>
      <c r="R178" s="53"/>
      <c r="S178" s="53">
        <v>0</v>
      </c>
      <c r="T178" s="88">
        <v>0</v>
      </c>
      <c r="U178" s="88">
        <v>0</v>
      </c>
      <c r="V178" s="89">
        <v>0</v>
      </c>
      <c r="W178" s="79">
        <f t="shared" si="38"/>
        <v>60</v>
      </c>
      <c r="X178" s="57">
        <f t="shared" si="40"/>
        <v>60</v>
      </c>
      <c r="AO178" s="55">
        <f t="shared" si="41"/>
        <v>0</v>
      </c>
      <c r="AP178" s="4" t="e">
        <f>SUM(Y178:AN178)-(SMALL(Y178:AN178,1)+SMALL(Y178:AN178,2)+SMALL(Y178:AN178,3)+SMALL(Y178:AN178,4)+SMALL(Y178:AN178,5)+SMALL(Y178:AN178,6)+SMALL(Y178:AN178,7)+SMALL(Y178:AN178,8)+SMALL(Y178:AN178,9)+SMALL(Y178:AN178,10)+SMALL(Y178:AN178,11))</f>
        <v>#NUM!</v>
      </c>
      <c r="AQ178" s="65">
        <f t="shared" si="42"/>
        <v>60</v>
      </c>
      <c r="AR178" s="4">
        <f t="shared" si="37"/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2:49" ht="15" x14ac:dyDescent="0.2">
      <c r="C179" s="18" t="s">
        <v>76</v>
      </c>
      <c r="D179" s="4" t="s">
        <v>342</v>
      </c>
      <c r="E179" s="8" t="s">
        <v>245</v>
      </c>
      <c r="F179" s="8"/>
      <c r="G179" s="8" t="s">
        <v>245</v>
      </c>
      <c r="H179" s="4" t="s">
        <v>210</v>
      </c>
      <c r="I179" s="4" t="s">
        <v>283</v>
      </c>
      <c r="J179" s="4" t="s">
        <v>54</v>
      </c>
      <c r="K179" s="56">
        <v>0</v>
      </c>
      <c r="L179" s="55">
        <v>60</v>
      </c>
      <c r="M179" s="56"/>
      <c r="N179" s="56"/>
      <c r="O179" s="60"/>
      <c r="P179" s="53">
        <v>0</v>
      </c>
      <c r="Q179" s="53"/>
      <c r="R179" s="53"/>
      <c r="S179" s="53">
        <v>0</v>
      </c>
      <c r="T179" s="88">
        <v>0</v>
      </c>
      <c r="U179" s="88">
        <v>0</v>
      </c>
      <c r="V179" s="89">
        <v>0</v>
      </c>
      <c r="W179" s="79">
        <f t="shared" si="38"/>
        <v>60</v>
      </c>
      <c r="X179" s="57">
        <f t="shared" si="40"/>
        <v>60</v>
      </c>
      <c r="AO179" s="55">
        <f t="shared" si="41"/>
        <v>0</v>
      </c>
      <c r="AP179" s="4" t="e">
        <f>SUM(Y179:AN179)-(SMALL(Y179:AN179,1)+SMALL(Y179:AN179,2)+SMALL(Y179:AN179,3)+SMALL(Y179:AN179,4)+SMALL(Y179:AN179,5)+SMALL(Y179:AN179,6)+SMALL(Y179:AN179,7)+SMALL(Y179:AN179,8)+SMALL(Y179:AN179,9)+SMALL(Y179:AN179,10)+SMALL(Y179:AN179,11))</f>
        <v>#NUM!</v>
      </c>
      <c r="AQ179" s="65">
        <f t="shared" si="42"/>
        <v>60</v>
      </c>
      <c r="AR179" s="4">
        <f t="shared" si="37"/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2:49" ht="15" x14ac:dyDescent="0.2">
      <c r="B180" s="19"/>
      <c r="C180" s="18" t="s">
        <v>85</v>
      </c>
      <c r="D180" s="4" t="s">
        <v>20</v>
      </c>
      <c r="E180" s="8">
        <v>4</v>
      </c>
      <c r="F180" s="8"/>
      <c r="G180" s="8">
        <v>4</v>
      </c>
      <c r="H180" s="8" t="s">
        <v>207</v>
      </c>
      <c r="I180" s="8" t="s">
        <v>204</v>
      </c>
      <c r="J180" s="4" t="s">
        <v>80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0</v>
      </c>
      <c r="U180" s="53">
        <v>0</v>
      </c>
      <c r="V180" s="89">
        <v>0</v>
      </c>
      <c r="W180" s="79">
        <f t="shared" si="38"/>
        <v>0</v>
      </c>
      <c r="X180" s="57">
        <f t="shared" si="40"/>
        <v>0</v>
      </c>
      <c r="AH180" s="4">
        <v>60</v>
      </c>
      <c r="AO180" s="55">
        <f>SUM(Y180:AN180)</f>
        <v>60</v>
      </c>
      <c r="AQ180" s="65">
        <f t="shared" si="42"/>
        <v>60</v>
      </c>
      <c r="AR180" s="4">
        <f t="shared" si="37"/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2:49" ht="15" x14ac:dyDescent="0.2">
      <c r="B181" s="19"/>
      <c r="C181" s="18" t="s">
        <v>423</v>
      </c>
      <c r="D181" s="4" t="s">
        <v>424</v>
      </c>
      <c r="E181" s="8">
        <v>4</v>
      </c>
      <c r="G181" s="4">
        <v>4</v>
      </c>
      <c r="H181" s="4" t="s">
        <v>207</v>
      </c>
      <c r="I181" s="4" t="s">
        <v>204</v>
      </c>
      <c r="J181" s="4" t="s">
        <v>54</v>
      </c>
      <c r="K181" s="55">
        <v>55</v>
      </c>
      <c r="L181" s="56">
        <v>0</v>
      </c>
      <c r="M181" s="56">
        <v>0</v>
      </c>
      <c r="N181" s="56">
        <v>0</v>
      </c>
      <c r="O181" s="60">
        <v>0</v>
      </c>
      <c r="P181" s="53">
        <v>0</v>
      </c>
      <c r="Q181" s="53">
        <v>0</v>
      </c>
      <c r="R181" s="53">
        <v>0</v>
      </c>
      <c r="S181" s="53">
        <v>0</v>
      </c>
      <c r="T181" s="88">
        <v>0</v>
      </c>
      <c r="U181" s="88">
        <v>0</v>
      </c>
      <c r="V181" s="89">
        <v>0</v>
      </c>
      <c r="W181" s="79">
        <v>55</v>
      </c>
      <c r="X181" s="57">
        <f t="shared" si="40"/>
        <v>55</v>
      </c>
      <c r="AO181" s="55">
        <f t="shared" ref="AO181:AO197" si="43">SUM(Y181:AN181)-AG181</f>
        <v>0</v>
      </c>
      <c r="AP181" s="4" t="e">
        <f>SUM(Y181:AN181)-(SMALL(Y181:AN181,1)+SMALL(Y181:AN181,2)+SMALL(Y181:AN181,3)+SMALL(Y181:AN181,4)+SMALL(Y181:AN181,5)+SMALL(Y181:AN181,6)+SMALL(Y181:AN181,7)+SMALL(Y181:AN181,8)+SMALL(Y181:AN181,9)+SMALL(Y181:AN181,10)+SMALL(Y181:AN181,11))</f>
        <v>#NUM!</v>
      </c>
      <c r="AQ181" s="65">
        <f t="shared" si="42"/>
        <v>55</v>
      </c>
      <c r="AR181" s="4">
        <f t="shared" si="37"/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2:49" ht="15" x14ac:dyDescent="0.2">
      <c r="B182" s="19"/>
      <c r="C182" s="18" t="s">
        <v>97</v>
      </c>
      <c r="D182" s="4" t="s">
        <v>231</v>
      </c>
      <c r="E182" s="8">
        <v>5</v>
      </c>
      <c r="F182" s="8"/>
      <c r="G182" s="8">
        <v>5</v>
      </c>
      <c r="H182" s="4" t="s">
        <v>210</v>
      </c>
      <c r="I182" s="4" t="s">
        <v>205</v>
      </c>
      <c r="J182" s="4" t="s">
        <v>80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88">
        <v>0</v>
      </c>
      <c r="V182" s="89">
        <v>0</v>
      </c>
      <c r="W182" s="79">
        <v>0</v>
      </c>
      <c r="X182" s="57">
        <f t="shared" si="40"/>
        <v>0</v>
      </c>
      <c r="AH182" s="4">
        <v>55</v>
      </c>
      <c r="AO182" s="55">
        <f t="shared" si="43"/>
        <v>55</v>
      </c>
      <c r="AQ182" s="65">
        <f t="shared" si="42"/>
        <v>55</v>
      </c>
      <c r="AR182" s="4">
        <f t="shared" si="37"/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2:49" ht="15" x14ac:dyDescent="0.2">
      <c r="C183" s="18" t="s">
        <v>481</v>
      </c>
      <c r="D183" s="4" t="s">
        <v>482</v>
      </c>
      <c r="E183" s="8" t="s">
        <v>289</v>
      </c>
      <c r="G183" s="4" t="s">
        <v>289</v>
      </c>
      <c r="H183" s="4" t="s">
        <v>258</v>
      </c>
      <c r="I183" s="4" t="s">
        <v>239</v>
      </c>
      <c r="J183" s="4" t="s">
        <v>483</v>
      </c>
      <c r="K183" s="53">
        <v>0</v>
      </c>
      <c r="L183" s="53"/>
      <c r="M183" s="53"/>
      <c r="N183" s="53"/>
      <c r="O183" s="53"/>
      <c r="P183" s="53">
        <v>0</v>
      </c>
      <c r="Q183" s="53"/>
      <c r="R183" s="55">
        <v>53</v>
      </c>
      <c r="S183" s="53">
        <v>0</v>
      </c>
      <c r="T183" s="88">
        <v>0</v>
      </c>
      <c r="U183" s="88">
        <v>0</v>
      </c>
      <c r="V183" s="89">
        <v>0</v>
      </c>
      <c r="W183" s="79">
        <f t="shared" ref="W183:W199" si="44">SUM(K183:V183)-(Q183+S183+T183+U183)</f>
        <v>53</v>
      </c>
      <c r="X183" s="57">
        <f t="shared" si="40"/>
        <v>53</v>
      </c>
      <c r="AO183" s="55">
        <f t="shared" si="43"/>
        <v>0</v>
      </c>
      <c r="AP183" s="4" t="e">
        <f t="shared" ref="AP183:AP192" si="45">SUM(Y183:AN183)-(SMALL(Y183:AN183,1)+SMALL(Y183:AN183,2)+SMALL(Y183:AN183,3)+SMALL(Y183:AN183,4)+SMALL(Y183:AN183,5)+SMALL(Y183:AN183,6)+SMALL(Y183:AN183,7)+SMALL(Y183:AN183,8)+SMALL(Y183:AN183,9)+SMALL(Y183:AN183,10)+SMALL(Y183:AN183,11))</f>
        <v>#NUM!</v>
      </c>
      <c r="AQ183" s="65">
        <f t="shared" si="42"/>
        <v>53</v>
      </c>
      <c r="AR183" s="4">
        <f t="shared" si="37"/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2:49" ht="15" x14ac:dyDescent="0.2">
      <c r="C184" s="18" t="s">
        <v>36</v>
      </c>
      <c r="D184" s="4" t="s">
        <v>37</v>
      </c>
      <c r="E184" s="8">
        <v>4</v>
      </c>
      <c r="G184" s="4">
        <v>4</v>
      </c>
      <c r="J184" s="4" t="s">
        <v>32</v>
      </c>
      <c r="K184" s="60">
        <v>0</v>
      </c>
      <c r="L184" s="60"/>
      <c r="M184" s="60"/>
      <c r="N184" s="60"/>
      <c r="O184" s="55">
        <v>53</v>
      </c>
      <c r="P184" s="53">
        <v>0</v>
      </c>
      <c r="Q184" s="53"/>
      <c r="R184" s="53"/>
      <c r="S184" s="53">
        <v>0</v>
      </c>
      <c r="T184" s="88">
        <v>0</v>
      </c>
      <c r="U184" s="88">
        <v>0</v>
      </c>
      <c r="V184" s="89">
        <v>0</v>
      </c>
      <c r="W184" s="79">
        <f t="shared" si="44"/>
        <v>53</v>
      </c>
      <c r="X184" s="57">
        <f t="shared" si="40"/>
        <v>53</v>
      </c>
      <c r="AO184" s="55">
        <f t="shared" si="43"/>
        <v>0</v>
      </c>
      <c r="AP184" s="4" t="e">
        <f t="shared" si="45"/>
        <v>#NUM!</v>
      </c>
      <c r="AQ184" s="65">
        <f t="shared" si="42"/>
        <v>53</v>
      </c>
      <c r="AR184" s="4">
        <f t="shared" si="37"/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2:49" ht="15" x14ac:dyDescent="0.2">
      <c r="B185" s="19"/>
      <c r="C185" s="18" t="s">
        <v>44</v>
      </c>
      <c r="D185" s="4" t="s">
        <v>45</v>
      </c>
      <c r="E185" s="8">
        <v>5</v>
      </c>
      <c r="G185" s="4">
        <v>5</v>
      </c>
      <c r="J185" s="4" t="s">
        <v>32</v>
      </c>
      <c r="K185" s="60">
        <v>0</v>
      </c>
      <c r="L185" s="60"/>
      <c r="M185" s="60"/>
      <c r="N185" s="60"/>
      <c r="O185" s="55">
        <v>41</v>
      </c>
      <c r="P185" s="53">
        <v>0</v>
      </c>
      <c r="Q185" s="53"/>
      <c r="R185" s="55">
        <v>10</v>
      </c>
      <c r="S185" s="53">
        <v>0</v>
      </c>
      <c r="T185" s="88"/>
      <c r="U185" s="88">
        <v>10</v>
      </c>
      <c r="V185" s="89">
        <v>0</v>
      </c>
      <c r="W185" s="79">
        <f t="shared" si="44"/>
        <v>51</v>
      </c>
      <c r="X185" s="57">
        <v>51</v>
      </c>
      <c r="AO185" s="55">
        <f t="shared" si="43"/>
        <v>0</v>
      </c>
      <c r="AP185" s="4" t="e">
        <f t="shared" si="45"/>
        <v>#NUM!</v>
      </c>
      <c r="AQ185" s="65">
        <f t="shared" si="42"/>
        <v>51</v>
      </c>
      <c r="AR185" s="4">
        <f t="shared" si="37"/>
        <v>10</v>
      </c>
      <c r="AT185" s="4">
        <v>0</v>
      </c>
      <c r="AU185" s="4">
        <v>0</v>
      </c>
      <c r="AV185" s="4">
        <v>0</v>
      </c>
      <c r="AW185" s="4">
        <v>0</v>
      </c>
    </row>
    <row r="186" spans="2:49" ht="15" x14ac:dyDescent="0.2">
      <c r="B186" s="19"/>
      <c r="C186" s="18" t="s">
        <v>219</v>
      </c>
      <c r="D186" s="4" t="s">
        <v>220</v>
      </c>
      <c r="E186" s="8">
        <v>3</v>
      </c>
      <c r="F186" s="8"/>
      <c r="G186" s="8">
        <v>3</v>
      </c>
      <c r="H186" s="8" t="s">
        <v>207</v>
      </c>
      <c r="I186" s="4" t="s">
        <v>204</v>
      </c>
      <c r="J186" s="4" t="s">
        <v>221</v>
      </c>
      <c r="K186" s="56">
        <v>0</v>
      </c>
      <c r="L186" s="56"/>
      <c r="M186" s="55">
        <v>50</v>
      </c>
      <c r="N186" s="56"/>
      <c r="O186" s="60"/>
      <c r="P186" s="53">
        <v>0</v>
      </c>
      <c r="Q186" s="53"/>
      <c r="R186" s="53"/>
      <c r="S186" s="53">
        <v>0</v>
      </c>
      <c r="T186" s="88">
        <v>0</v>
      </c>
      <c r="U186" s="88">
        <v>0</v>
      </c>
      <c r="V186" s="89">
        <v>0</v>
      </c>
      <c r="W186" s="79">
        <f t="shared" si="44"/>
        <v>50</v>
      </c>
      <c r="X186" s="57">
        <f t="shared" ref="X186:X198" si="46">SUM(K186:V186)-(SMALL(K186:V186,1)+(SMALL(K186:V186,2)+SMALL(K186:V186,3)+SMALL(K186:V186,4)+SMALL(K186:V186,5)+SMALL(K186:V186,6)))</f>
        <v>50</v>
      </c>
      <c r="AO186" s="55">
        <f t="shared" si="43"/>
        <v>0</v>
      </c>
      <c r="AP186" s="4" t="e">
        <f t="shared" si="45"/>
        <v>#NUM!</v>
      </c>
      <c r="AQ186" s="65">
        <f t="shared" si="42"/>
        <v>50</v>
      </c>
      <c r="AR186" s="4">
        <f t="shared" si="37"/>
        <v>0</v>
      </c>
      <c r="AT186" s="4">
        <v>0</v>
      </c>
      <c r="AU186" s="4">
        <v>0</v>
      </c>
      <c r="AV186" s="4">
        <v>0</v>
      </c>
      <c r="AW186" s="4">
        <v>0</v>
      </c>
    </row>
    <row r="187" spans="2:49" ht="15" x14ac:dyDescent="0.2">
      <c r="B187" s="19"/>
      <c r="C187" s="18" t="s">
        <v>158</v>
      </c>
      <c r="D187" s="4" t="s">
        <v>292</v>
      </c>
      <c r="E187" s="8" t="s">
        <v>245</v>
      </c>
      <c r="F187" s="8"/>
      <c r="G187" s="8" t="s">
        <v>245</v>
      </c>
      <c r="H187" s="8" t="s">
        <v>209</v>
      </c>
      <c r="I187" s="8" t="s">
        <v>261</v>
      </c>
      <c r="J187" s="4" t="s">
        <v>136</v>
      </c>
      <c r="K187" s="60">
        <v>0</v>
      </c>
      <c r="L187" s="60"/>
      <c r="M187" s="60"/>
      <c r="N187" s="60"/>
      <c r="O187" s="55">
        <v>46</v>
      </c>
      <c r="P187" s="53">
        <v>0</v>
      </c>
      <c r="Q187" s="53"/>
      <c r="R187" s="53"/>
      <c r="S187" s="53">
        <v>0</v>
      </c>
      <c r="T187" s="88">
        <v>0</v>
      </c>
      <c r="U187" s="88">
        <v>0</v>
      </c>
      <c r="V187" s="89">
        <v>0</v>
      </c>
      <c r="W187" s="79">
        <f t="shared" si="44"/>
        <v>46</v>
      </c>
      <c r="X187" s="57">
        <f t="shared" si="46"/>
        <v>46</v>
      </c>
      <c r="AO187" s="55">
        <f t="shared" si="43"/>
        <v>0</v>
      </c>
      <c r="AP187" s="4" t="e">
        <f t="shared" si="45"/>
        <v>#NUM!</v>
      </c>
      <c r="AQ187" s="65">
        <f t="shared" si="42"/>
        <v>46</v>
      </c>
      <c r="AR187" s="4">
        <f t="shared" si="37"/>
        <v>0</v>
      </c>
      <c r="AT187" s="4">
        <v>0</v>
      </c>
      <c r="AU187" s="4">
        <v>0</v>
      </c>
      <c r="AV187" s="4">
        <v>0</v>
      </c>
      <c r="AW187" s="4">
        <v>0</v>
      </c>
    </row>
    <row r="188" spans="2:49" ht="15" x14ac:dyDescent="0.2">
      <c r="C188" s="30" t="s">
        <v>162</v>
      </c>
      <c r="D188" s="3" t="s">
        <v>153</v>
      </c>
      <c r="E188" s="10">
        <v>4</v>
      </c>
      <c r="G188" s="10">
        <v>4</v>
      </c>
      <c r="H188" s="8" t="s">
        <v>210</v>
      </c>
      <c r="I188" s="4" t="s">
        <v>205</v>
      </c>
      <c r="J188" s="4" t="s">
        <v>136</v>
      </c>
      <c r="K188" s="55">
        <v>46</v>
      </c>
      <c r="L188" s="56">
        <v>0</v>
      </c>
      <c r="M188" s="56"/>
      <c r="N188" s="56"/>
      <c r="O188" s="60"/>
      <c r="P188" s="53">
        <v>0</v>
      </c>
      <c r="Q188" s="53"/>
      <c r="R188" s="53"/>
      <c r="S188" s="53">
        <v>0</v>
      </c>
      <c r="T188" s="88">
        <v>0</v>
      </c>
      <c r="U188" s="88">
        <v>0</v>
      </c>
      <c r="V188" s="89">
        <v>0</v>
      </c>
      <c r="W188" s="79">
        <f t="shared" si="44"/>
        <v>46</v>
      </c>
      <c r="X188" s="57">
        <f t="shared" si="46"/>
        <v>46</v>
      </c>
      <c r="AO188" s="55">
        <f t="shared" si="43"/>
        <v>0</v>
      </c>
      <c r="AP188" s="4" t="e">
        <f t="shared" si="45"/>
        <v>#NUM!</v>
      </c>
      <c r="AQ188" s="65">
        <f t="shared" si="42"/>
        <v>46</v>
      </c>
      <c r="AR188" s="4">
        <f t="shared" si="37"/>
        <v>0</v>
      </c>
      <c r="AT188" s="4">
        <v>0</v>
      </c>
      <c r="AU188" s="4">
        <v>0</v>
      </c>
      <c r="AV188" s="4">
        <v>0</v>
      </c>
      <c r="AW188" s="4">
        <v>0</v>
      </c>
    </row>
    <row r="189" spans="2:49" ht="15" x14ac:dyDescent="0.2">
      <c r="C189" s="18" t="s">
        <v>418</v>
      </c>
      <c r="D189" s="4" t="s">
        <v>452</v>
      </c>
      <c r="E189" s="8">
        <v>3</v>
      </c>
      <c r="F189" s="8"/>
      <c r="G189" s="8">
        <v>3</v>
      </c>
      <c r="H189" s="4" t="s">
        <v>209</v>
      </c>
      <c r="I189" s="4" t="s">
        <v>351</v>
      </c>
      <c r="J189" s="4" t="s">
        <v>103</v>
      </c>
      <c r="K189" s="56">
        <v>0</v>
      </c>
      <c r="L189" s="56"/>
      <c r="M189" s="55">
        <v>45</v>
      </c>
      <c r="N189" s="56"/>
      <c r="O189" s="60"/>
      <c r="P189" s="53">
        <v>0</v>
      </c>
      <c r="Q189" s="53"/>
      <c r="R189" s="53"/>
      <c r="S189" s="53">
        <v>0</v>
      </c>
      <c r="T189" s="88">
        <v>0</v>
      </c>
      <c r="U189" s="88">
        <v>0</v>
      </c>
      <c r="V189" s="89">
        <v>0</v>
      </c>
      <c r="W189" s="79">
        <f t="shared" si="44"/>
        <v>45</v>
      </c>
      <c r="X189" s="57">
        <f t="shared" si="46"/>
        <v>45</v>
      </c>
      <c r="AO189" s="55">
        <f t="shared" si="43"/>
        <v>0</v>
      </c>
      <c r="AP189" s="4" t="e">
        <f t="shared" si="45"/>
        <v>#NUM!</v>
      </c>
      <c r="AQ189" s="65">
        <f t="shared" si="42"/>
        <v>45</v>
      </c>
      <c r="AR189" s="4">
        <f t="shared" si="37"/>
        <v>0</v>
      </c>
      <c r="AT189" s="4">
        <v>0</v>
      </c>
      <c r="AU189" s="4">
        <v>0</v>
      </c>
      <c r="AV189" s="4">
        <v>0</v>
      </c>
      <c r="AW189" s="4">
        <v>0</v>
      </c>
    </row>
    <row r="190" spans="2:49" ht="15" x14ac:dyDescent="0.2">
      <c r="B190" s="19"/>
      <c r="C190" s="18" t="s">
        <v>340</v>
      </c>
      <c r="D190" s="4" t="s">
        <v>341</v>
      </c>
      <c r="E190" s="8">
        <v>4</v>
      </c>
      <c r="G190" s="4">
        <v>4</v>
      </c>
      <c r="H190" s="4" t="s">
        <v>210</v>
      </c>
      <c r="I190" s="4" t="s">
        <v>205</v>
      </c>
      <c r="J190" s="4" t="s">
        <v>103</v>
      </c>
      <c r="K190" s="56">
        <v>0</v>
      </c>
      <c r="L190" s="56"/>
      <c r="M190" s="55">
        <v>40</v>
      </c>
      <c r="N190" s="56"/>
      <c r="O190" s="60"/>
      <c r="P190" s="53">
        <v>0</v>
      </c>
      <c r="Q190" s="53"/>
      <c r="R190" s="53"/>
      <c r="S190" s="53">
        <v>0</v>
      </c>
      <c r="T190" s="88">
        <v>0</v>
      </c>
      <c r="U190" s="88">
        <v>0</v>
      </c>
      <c r="V190" s="89">
        <v>0</v>
      </c>
      <c r="W190" s="79">
        <f t="shared" si="44"/>
        <v>40</v>
      </c>
      <c r="X190" s="57">
        <f t="shared" si="46"/>
        <v>40</v>
      </c>
      <c r="AO190" s="55">
        <f t="shared" si="43"/>
        <v>0</v>
      </c>
      <c r="AP190" s="4" t="e">
        <f t="shared" si="45"/>
        <v>#NUM!</v>
      </c>
      <c r="AQ190" s="65">
        <f t="shared" si="42"/>
        <v>40</v>
      </c>
      <c r="AR190" s="4">
        <f t="shared" si="37"/>
        <v>0</v>
      </c>
      <c r="AT190" s="4">
        <v>0</v>
      </c>
      <c r="AU190" s="4">
        <v>0</v>
      </c>
      <c r="AV190" s="4">
        <v>0</v>
      </c>
      <c r="AW190" s="4">
        <v>0</v>
      </c>
    </row>
    <row r="191" spans="2:49" ht="15" x14ac:dyDescent="0.2">
      <c r="B191" s="19"/>
      <c r="C191" s="18" t="s">
        <v>465</v>
      </c>
      <c r="D191" s="4" t="s">
        <v>147</v>
      </c>
      <c r="E191" s="8">
        <v>5</v>
      </c>
      <c r="G191" s="4">
        <v>5</v>
      </c>
      <c r="J191" s="4" t="s">
        <v>235</v>
      </c>
      <c r="K191" s="56">
        <v>0</v>
      </c>
      <c r="L191" s="56"/>
      <c r="M191" s="55">
        <v>22</v>
      </c>
      <c r="N191" s="56"/>
      <c r="O191" s="60"/>
      <c r="P191" s="53">
        <v>0</v>
      </c>
      <c r="Q191" s="53"/>
      <c r="R191" s="53"/>
      <c r="S191" s="53">
        <v>0</v>
      </c>
      <c r="T191" s="88">
        <v>0</v>
      </c>
      <c r="U191" s="88">
        <v>0</v>
      </c>
      <c r="V191" s="89">
        <v>0</v>
      </c>
      <c r="W191" s="79">
        <f t="shared" si="44"/>
        <v>22</v>
      </c>
      <c r="X191" s="57">
        <f t="shared" si="46"/>
        <v>22</v>
      </c>
      <c r="AO191" s="55">
        <f t="shared" si="43"/>
        <v>0</v>
      </c>
      <c r="AP191" s="4" t="e">
        <f t="shared" si="45"/>
        <v>#NUM!</v>
      </c>
      <c r="AQ191" s="65">
        <f t="shared" si="42"/>
        <v>22</v>
      </c>
      <c r="AR191" s="4">
        <f t="shared" si="37"/>
        <v>0</v>
      </c>
      <c r="AT191" s="4">
        <v>0</v>
      </c>
      <c r="AU191" s="4">
        <v>0</v>
      </c>
      <c r="AV191" s="4">
        <v>0</v>
      </c>
      <c r="AW191" s="4">
        <v>0</v>
      </c>
    </row>
    <row r="192" spans="2:49" ht="15" x14ac:dyDescent="0.2">
      <c r="B192" s="19"/>
      <c r="C192" s="18" t="s">
        <v>480</v>
      </c>
      <c r="D192" s="4" t="s">
        <v>37</v>
      </c>
      <c r="E192" s="8">
        <v>5</v>
      </c>
      <c r="G192" s="4">
        <v>5</v>
      </c>
      <c r="J192" s="4" t="s">
        <v>103</v>
      </c>
      <c r="K192" s="53">
        <v>0</v>
      </c>
      <c r="L192" s="53"/>
      <c r="M192" s="53"/>
      <c r="N192" s="53"/>
      <c r="O192" s="53">
        <v>0</v>
      </c>
      <c r="P192" s="53"/>
      <c r="Q192" s="53"/>
      <c r="R192" s="55">
        <v>10</v>
      </c>
      <c r="S192" s="53">
        <v>0</v>
      </c>
      <c r="T192" s="88">
        <v>0</v>
      </c>
      <c r="U192" s="88">
        <v>0</v>
      </c>
      <c r="V192" s="89">
        <v>0</v>
      </c>
      <c r="W192" s="79">
        <f t="shared" si="44"/>
        <v>10</v>
      </c>
      <c r="X192" s="57">
        <f t="shared" si="46"/>
        <v>10</v>
      </c>
      <c r="AO192" s="55">
        <f t="shared" si="43"/>
        <v>0</v>
      </c>
      <c r="AP192" s="4" t="e">
        <f t="shared" si="45"/>
        <v>#NUM!</v>
      </c>
      <c r="AQ192" s="65">
        <f t="shared" si="42"/>
        <v>10</v>
      </c>
      <c r="AR192" s="4">
        <f t="shared" si="37"/>
        <v>0</v>
      </c>
      <c r="AT192" s="4">
        <v>0</v>
      </c>
      <c r="AU192" s="4">
        <v>0</v>
      </c>
      <c r="AV192" s="4">
        <v>0</v>
      </c>
      <c r="AW192" s="4">
        <v>0</v>
      </c>
    </row>
    <row r="193" spans="2:49" ht="15" x14ac:dyDescent="0.2">
      <c r="C193" s="18" t="s">
        <v>101</v>
      </c>
      <c r="D193" s="4" t="s">
        <v>82</v>
      </c>
      <c r="E193" s="8">
        <v>4</v>
      </c>
      <c r="F193" s="8"/>
      <c r="G193" s="8">
        <v>4</v>
      </c>
      <c r="H193" s="4" t="s">
        <v>210</v>
      </c>
      <c r="I193" s="4" t="s">
        <v>205</v>
      </c>
      <c r="J193" s="4" t="s">
        <v>103</v>
      </c>
      <c r="K193" s="56">
        <v>0</v>
      </c>
      <c r="L193" s="56">
        <v>0</v>
      </c>
      <c r="M193" s="55">
        <v>10</v>
      </c>
      <c r="N193" s="56">
        <v>0</v>
      </c>
      <c r="O193" s="60">
        <v>0</v>
      </c>
      <c r="P193" s="53">
        <v>0</v>
      </c>
      <c r="Q193" s="53"/>
      <c r="R193" s="53"/>
      <c r="S193" s="53">
        <v>0</v>
      </c>
      <c r="T193" s="88">
        <v>0</v>
      </c>
      <c r="U193" s="88">
        <v>0</v>
      </c>
      <c r="V193" s="89">
        <v>0</v>
      </c>
      <c r="W193" s="79">
        <f t="shared" si="44"/>
        <v>10</v>
      </c>
      <c r="X193" s="57">
        <f t="shared" si="46"/>
        <v>10</v>
      </c>
      <c r="AO193" s="55">
        <f t="shared" si="43"/>
        <v>0</v>
      </c>
      <c r="AQ193" s="65">
        <f t="shared" si="42"/>
        <v>10</v>
      </c>
      <c r="AR193" s="4">
        <f t="shared" si="37"/>
        <v>0</v>
      </c>
      <c r="AT193" s="4">
        <v>0</v>
      </c>
      <c r="AU193" s="4">
        <v>0</v>
      </c>
      <c r="AV193" s="4">
        <v>0</v>
      </c>
      <c r="AW193" s="4">
        <v>0</v>
      </c>
    </row>
    <row r="194" spans="2:49" ht="15" x14ac:dyDescent="0.2">
      <c r="C194" s="29" t="s">
        <v>116</v>
      </c>
      <c r="D194" s="11" t="s">
        <v>115</v>
      </c>
      <c r="E194" s="8">
        <v>4</v>
      </c>
      <c r="F194" s="8"/>
      <c r="G194" s="8">
        <v>4</v>
      </c>
      <c r="H194" s="8" t="s">
        <v>210</v>
      </c>
      <c r="I194" s="4" t="s">
        <v>205</v>
      </c>
      <c r="J194" s="8" t="s">
        <v>103</v>
      </c>
      <c r="K194" s="56">
        <v>0</v>
      </c>
      <c r="L194" s="56"/>
      <c r="M194" s="55">
        <v>10</v>
      </c>
      <c r="N194" s="56"/>
      <c r="O194" s="60"/>
      <c r="P194" s="53">
        <v>0</v>
      </c>
      <c r="Q194" s="53"/>
      <c r="R194" s="53"/>
      <c r="S194" s="53">
        <v>0</v>
      </c>
      <c r="T194" s="88">
        <v>0</v>
      </c>
      <c r="U194" s="88">
        <v>0</v>
      </c>
      <c r="V194" s="89">
        <v>0</v>
      </c>
      <c r="W194" s="79">
        <f t="shared" si="44"/>
        <v>10</v>
      </c>
      <c r="X194" s="57">
        <f t="shared" si="46"/>
        <v>10</v>
      </c>
      <c r="AO194" s="55">
        <f t="shared" si="43"/>
        <v>0</v>
      </c>
      <c r="AQ194" s="65">
        <f t="shared" si="42"/>
        <v>10</v>
      </c>
      <c r="AR194" s="4">
        <f t="shared" ref="AR194:AR225" si="47">Q194+S194+T194+U194+AG194</f>
        <v>0</v>
      </c>
      <c r="AT194" s="4">
        <v>0</v>
      </c>
      <c r="AU194" s="4">
        <v>0</v>
      </c>
      <c r="AV194" s="4">
        <v>0</v>
      </c>
      <c r="AW194" s="4">
        <v>0</v>
      </c>
    </row>
    <row r="195" spans="2:49" ht="15" x14ac:dyDescent="0.2">
      <c r="C195" s="29" t="s">
        <v>152</v>
      </c>
      <c r="D195" s="11" t="s">
        <v>144</v>
      </c>
      <c r="E195" s="8">
        <v>4</v>
      </c>
      <c r="G195" s="8">
        <v>4</v>
      </c>
      <c r="H195" s="8" t="s">
        <v>210</v>
      </c>
      <c r="I195" s="8" t="s">
        <v>205</v>
      </c>
      <c r="J195" s="4" t="s">
        <v>136</v>
      </c>
      <c r="K195" s="56">
        <v>0</v>
      </c>
      <c r="L195" s="56"/>
      <c r="M195" s="55">
        <v>10</v>
      </c>
      <c r="N195" s="56"/>
      <c r="O195" s="60"/>
      <c r="P195" s="53">
        <v>0</v>
      </c>
      <c r="Q195" s="53"/>
      <c r="R195" s="53"/>
      <c r="S195" s="53">
        <v>0</v>
      </c>
      <c r="T195" s="88">
        <v>0</v>
      </c>
      <c r="U195" s="88">
        <v>0</v>
      </c>
      <c r="V195" s="89">
        <v>0</v>
      </c>
      <c r="W195" s="79">
        <f t="shared" si="44"/>
        <v>10</v>
      </c>
      <c r="X195" s="57">
        <f t="shared" si="46"/>
        <v>10</v>
      </c>
      <c r="AO195" s="55">
        <f t="shared" si="43"/>
        <v>0</v>
      </c>
      <c r="AQ195" s="65">
        <f t="shared" si="42"/>
        <v>10</v>
      </c>
      <c r="AR195" s="4">
        <f t="shared" si="47"/>
        <v>0</v>
      </c>
      <c r="AT195" s="4">
        <v>0</v>
      </c>
      <c r="AU195" s="4">
        <v>0</v>
      </c>
      <c r="AV195" s="4">
        <v>0</v>
      </c>
      <c r="AW195" s="4">
        <v>0</v>
      </c>
    </row>
    <row r="196" spans="2:49" ht="15" x14ac:dyDescent="0.2">
      <c r="B196" s="19"/>
      <c r="C196" s="16" t="s">
        <v>254</v>
      </c>
      <c r="D196" s="17" t="s">
        <v>255</v>
      </c>
      <c r="E196" s="8">
        <v>5</v>
      </c>
      <c r="G196" s="8">
        <v>5</v>
      </c>
      <c r="H196" s="8" t="s">
        <v>230</v>
      </c>
      <c r="I196" s="4" t="s">
        <v>214</v>
      </c>
      <c r="J196" s="4" t="s">
        <v>235</v>
      </c>
      <c r="K196" s="56">
        <v>0</v>
      </c>
      <c r="L196" s="56"/>
      <c r="M196" s="55">
        <v>10</v>
      </c>
      <c r="N196" s="56"/>
      <c r="O196" s="60"/>
      <c r="P196" s="53">
        <v>0</v>
      </c>
      <c r="Q196" s="53"/>
      <c r="R196" s="53"/>
      <c r="S196" s="53">
        <v>0</v>
      </c>
      <c r="T196" s="88">
        <v>0</v>
      </c>
      <c r="U196" s="88">
        <v>0</v>
      </c>
      <c r="V196" s="89">
        <v>0</v>
      </c>
      <c r="W196" s="79">
        <f t="shared" si="44"/>
        <v>10</v>
      </c>
      <c r="X196" s="57">
        <f t="shared" si="46"/>
        <v>10</v>
      </c>
      <c r="AO196" s="55">
        <f t="shared" si="43"/>
        <v>0</v>
      </c>
      <c r="AQ196" s="65">
        <f t="shared" si="42"/>
        <v>10</v>
      </c>
      <c r="AR196" s="4">
        <f t="shared" si="47"/>
        <v>0</v>
      </c>
      <c r="AT196" s="4">
        <v>0</v>
      </c>
      <c r="AU196" s="4">
        <v>0</v>
      </c>
      <c r="AV196" s="4">
        <v>0</v>
      </c>
      <c r="AW196" s="4">
        <v>0</v>
      </c>
    </row>
    <row r="197" spans="2:49" ht="15" x14ac:dyDescent="0.2">
      <c r="B197" s="19"/>
      <c r="C197" s="29" t="s">
        <v>127</v>
      </c>
      <c r="D197" s="11" t="s">
        <v>128</v>
      </c>
      <c r="E197" s="8">
        <v>5</v>
      </c>
      <c r="F197" s="8"/>
      <c r="G197" s="8">
        <v>5</v>
      </c>
      <c r="H197" s="8" t="s">
        <v>210</v>
      </c>
      <c r="I197" s="8" t="s">
        <v>205</v>
      </c>
      <c r="J197" s="4" t="s">
        <v>103</v>
      </c>
      <c r="K197" s="56">
        <v>0</v>
      </c>
      <c r="L197" s="56"/>
      <c r="M197" s="55">
        <v>10</v>
      </c>
      <c r="N197" s="56"/>
      <c r="O197" s="60"/>
      <c r="P197" s="53">
        <v>0</v>
      </c>
      <c r="Q197" s="53"/>
      <c r="R197" s="53"/>
      <c r="S197" s="53">
        <v>0</v>
      </c>
      <c r="T197" s="88">
        <v>0</v>
      </c>
      <c r="U197" s="88">
        <v>0</v>
      </c>
      <c r="V197" s="89">
        <v>0</v>
      </c>
      <c r="W197" s="79">
        <f t="shared" si="44"/>
        <v>10</v>
      </c>
      <c r="X197" s="57">
        <f t="shared" si="46"/>
        <v>10</v>
      </c>
      <c r="AO197" s="55">
        <f t="shared" si="43"/>
        <v>0</v>
      </c>
      <c r="AQ197" s="65">
        <f t="shared" si="42"/>
        <v>10</v>
      </c>
      <c r="AR197" s="4">
        <f t="shared" si="47"/>
        <v>0</v>
      </c>
      <c r="AT197" s="4">
        <v>0</v>
      </c>
      <c r="AU197" s="4">
        <v>0</v>
      </c>
      <c r="AV197" s="4">
        <v>0</v>
      </c>
      <c r="AW197" s="4">
        <v>0</v>
      </c>
    </row>
    <row r="198" spans="2:49" ht="15" x14ac:dyDescent="0.2">
      <c r="C198" s="18" t="s">
        <v>510</v>
      </c>
      <c r="D198" s="4" t="s">
        <v>341</v>
      </c>
      <c r="E198" s="8">
        <v>5</v>
      </c>
      <c r="G198" s="4">
        <v>5</v>
      </c>
      <c r="H198" s="4" t="s">
        <v>210</v>
      </c>
      <c r="I198" s="4" t="s">
        <v>205</v>
      </c>
      <c r="J198" s="4" t="s">
        <v>469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53">
        <v>0</v>
      </c>
      <c r="V198" s="89">
        <v>0</v>
      </c>
      <c r="W198" s="79">
        <f t="shared" si="44"/>
        <v>0</v>
      </c>
      <c r="X198" s="57">
        <f t="shared" si="46"/>
        <v>0</v>
      </c>
      <c r="AG198" s="69">
        <v>10</v>
      </c>
      <c r="AO198" s="55">
        <f>SUM(Y198:AN198)</f>
        <v>10</v>
      </c>
      <c r="AQ198" s="65">
        <f t="shared" si="42"/>
        <v>10</v>
      </c>
      <c r="AR198" s="4">
        <f t="shared" si="47"/>
        <v>10</v>
      </c>
      <c r="AT198" s="4">
        <v>0</v>
      </c>
      <c r="AU198" s="4">
        <v>0</v>
      </c>
      <c r="AV198" s="4">
        <v>0</v>
      </c>
      <c r="AW198" s="4">
        <v>0</v>
      </c>
    </row>
    <row r="199" spans="2:49" ht="15" x14ac:dyDescent="0.2">
      <c r="B199" s="19"/>
      <c r="C199" s="30" t="s">
        <v>123</v>
      </c>
      <c r="D199" s="3" t="s">
        <v>124</v>
      </c>
      <c r="E199" s="8">
        <v>4</v>
      </c>
      <c r="F199" s="8"/>
      <c r="G199" s="8">
        <v>4</v>
      </c>
      <c r="H199" s="8" t="s">
        <v>210</v>
      </c>
      <c r="I199" s="4" t="s">
        <v>205</v>
      </c>
      <c r="J199" s="4" t="s">
        <v>103</v>
      </c>
      <c r="T199" s="69"/>
      <c r="U199" s="69"/>
      <c r="V199" s="82"/>
      <c r="W199" s="79">
        <f t="shared" si="44"/>
        <v>0</v>
      </c>
      <c r="X199" s="57"/>
      <c r="AO199" s="55">
        <f>SUM(Y199:AN199)-AG199</f>
        <v>0</v>
      </c>
      <c r="AQ199" s="65">
        <f t="shared" si="42"/>
        <v>0</v>
      </c>
      <c r="AR199" s="4">
        <f t="shared" si="47"/>
        <v>0</v>
      </c>
      <c r="AT199" s="4">
        <v>0</v>
      </c>
      <c r="AU199" s="4">
        <v>0</v>
      </c>
      <c r="AV199" s="4">
        <v>0</v>
      </c>
      <c r="AW199" s="4">
        <v>0</v>
      </c>
    </row>
    <row r="200" spans="2:49" ht="15" x14ac:dyDescent="0.2">
      <c r="B200" s="19"/>
      <c r="C200" s="30" t="s">
        <v>100</v>
      </c>
      <c r="D200" s="3" t="s">
        <v>197</v>
      </c>
      <c r="E200" s="8">
        <v>2</v>
      </c>
      <c r="F200" s="8"/>
      <c r="G200" s="8">
        <v>2</v>
      </c>
      <c r="H200" s="8" t="s">
        <v>207</v>
      </c>
      <c r="I200" s="8" t="s">
        <v>204</v>
      </c>
      <c r="J200" s="3" t="s">
        <v>80</v>
      </c>
      <c r="T200" s="69"/>
      <c r="U200" s="69"/>
      <c r="V200" s="82"/>
      <c r="W200" s="79">
        <f t="shared" ref="W200:W213" si="48">SUM(K200:V200)-(Q200+S200+T200+U200)</f>
        <v>0</v>
      </c>
      <c r="X200" s="57"/>
      <c r="AO200" s="55">
        <f t="shared" ref="AO200:AO219" si="49">SUM(Y200:AN200)-AG200</f>
        <v>0</v>
      </c>
      <c r="AQ200" s="65">
        <f t="shared" ref="AQ200:AQ202" si="50">X200+AO200</f>
        <v>0</v>
      </c>
      <c r="AR200" s="4">
        <f t="shared" si="47"/>
        <v>0</v>
      </c>
      <c r="AT200" s="4">
        <v>0</v>
      </c>
      <c r="AU200" s="4">
        <v>0</v>
      </c>
      <c r="AV200" s="4">
        <v>0</v>
      </c>
      <c r="AW200" s="4">
        <v>0</v>
      </c>
    </row>
    <row r="201" spans="2:49" ht="15" x14ac:dyDescent="0.2">
      <c r="B201" s="19"/>
      <c r="C201" s="27" t="s">
        <v>150</v>
      </c>
      <c r="D201" s="4" t="s">
        <v>67</v>
      </c>
      <c r="E201" s="8">
        <v>4</v>
      </c>
      <c r="F201" s="8"/>
      <c r="G201" s="8">
        <v>4</v>
      </c>
      <c r="H201" s="4" t="s">
        <v>210</v>
      </c>
      <c r="I201" s="4" t="s">
        <v>205</v>
      </c>
      <c r="J201" s="4" t="s">
        <v>136</v>
      </c>
      <c r="T201" s="69"/>
      <c r="U201" s="69"/>
      <c r="V201" s="82"/>
      <c r="W201" s="79">
        <f t="shared" si="48"/>
        <v>0</v>
      </c>
      <c r="X201" s="57"/>
      <c r="AO201" s="55">
        <f t="shared" si="49"/>
        <v>0</v>
      </c>
      <c r="AQ201" s="65">
        <f t="shared" si="50"/>
        <v>0</v>
      </c>
      <c r="AR201" s="4">
        <f t="shared" si="47"/>
        <v>0</v>
      </c>
      <c r="AT201" s="4">
        <v>0</v>
      </c>
      <c r="AU201" s="4">
        <v>0</v>
      </c>
      <c r="AV201" s="4">
        <v>0</v>
      </c>
      <c r="AW201" s="4">
        <v>0</v>
      </c>
    </row>
    <row r="202" spans="2:49" ht="15" x14ac:dyDescent="0.2">
      <c r="B202" s="19"/>
      <c r="C202" s="18" t="s">
        <v>84</v>
      </c>
      <c r="D202" s="4" t="s">
        <v>217</v>
      </c>
      <c r="E202" s="8">
        <v>3</v>
      </c>
      <c r="F202" s="8"/>
      <c r="G202" s="8">
        <v>3</v>
      </c>
      <c r="H202" s="4" t="s">
        <v>209</v>
      </c>
      <c r="I202" s="8" t="s">
        <v>351</v>
      </c>
      <c r="J202" s="4" t="s">
        <v>80</v>
      </c>
      <c r="T202" s="69"/>
      <c r="U202" s="69"/>
      <c r="V202" s="82"/>
      <c r="W202" s="79">
        <f t="shared" si="48"/>
        <v>0</v>
      </c>
      <c r="X202" s="57"/>
      <c r="AO202" s="55">
        <f t="shared" si="49"/>
        <v>0</v>
      </c>
      <c r="AQ202" s="65">
        <f t="shared" si="50"/>
        <v>0</v>
      </c>
      <c r="AR202" s="4">
        <f t="shared" si="47"/>
        <v>0</v>
      </c>
      <c r="AT202" s="4">
        <v>0</v>
      </c>
      <c r="AU202" s="4">
        <v>0</v>
      </c>
      <c r="AV202" s="4">
        <v>0</v>
      </c>
      <c r="AW202" s="4">
        <v>0</v>
      </c>
    </row>
    <row r="203" spans="2:49" ht="15" x14ac:dyDescent="0.2">
      <c r="B203" s="19"/>
      <c r="C203" s="27" t="s">
        <v>22</v>
      </c>
      <c r="D203" s="21" t="s">
        <v>23</v>
      </c>
      <c r="E203" s="8">
        <v>2</v>
      </c>
      <c r="G203" s="8">
        <v>2</v>
      </c>
      <c r="H203" s="8" t="s">
        <v>208</v>
      </c>
      <c r="I203" s="4" t="s">
        <v>206</v>
      </c>
      <c r="J203" s="4" t="s">
        <v>0</v>
      </c>
      <c r="T203" s="69"/>
      <c r="U203" s="69"/>
      <c r="V203" s="82"/>
      <c r="W203" s="79">
        <f t="shared" si="48"/>
        <v>0</v>
      </c>
      <c r="X203" s="57"/>
      <c r="AO203" s="55">
        <f t="shared" si="49"/>
        <v>0</v>
      </c>
      <c r="AQ203" s="65">
        <f t="shared" ref="AQ203:AQ234" si="51">X203+AO203</f>
        <v>0</v>
      </c>
      <c r="AR203" s="4">
        <f t="shared" si="47"/>
        <v>0</v>
      </c>
      <c r="AT203" s="4">
        <v>0</v>
      </c>
      <c r="AU203" s="4">
        <v>0</v>
      </c>
      <c r="AV203" s="4">
        <v>0</v>
      </c>
      <c r="AW203" s="4">
        <v>0</v>
      </c>
    </row>
    <row r="204" spans="2:49" ht="15" x14ac:dyDescent="0.2">
      <c r="B204" s="19"/>
      <c r="C204" s="29" t="s">
        <v>42</v>
      </c>
      <c r="D204" s="11" t="s">
        <v>253</v>
      </c>
      <c r="E204" s="8">
        <v>5</v>
      </c>
      <c r="G204" s="8">
        <v>5</v>
      </c>
      <c r="H204" s="4" t="s">
        <v>209</v>
      </c>
      <c r="I204" s="8" t="s">
        <v>351</v>
      </c>
      <c r="J204" s="4" t="s">
        <v>32</v>
      </c>
      <c r="T204" s="69"/>
      <c r="U204" s="69"/>
      <c r="V204" s="82"/>
      <c r="W204" s="79">
        <f t="shared" si="48"/>
        <v>0</v>
      </c>
      <c r="X204" s="57"/>
      <c r="AO204" s="55">
        <f t="shared" si="49"/>
        <v>0</v>
      </c>
      <c r="AQ204" s="65">
        <f t="shared" si="51"/>
        <v>0</v>
      </c>
      <c r="AR204" s="4">
        <f t="shared" si="47"/>
        <v>0</v>
      </c>
      <c r="AT204" s="4">
        <v>0</v>
      </c>
      <c r="AU204" s="4">
        <v>0</v>
      </c>
      <c r="AV204" s="4">
        <v>0</v>
      </c>
      <c r="AW204" s="4">
        <v>0</v>
      </c>
    </row>
    <row r="205" spans="2:49" ht="15" x14ac:dyDescent="0.2">
      <c r="B205" s="19"/>
      <c r="C205" s="15" t="s">
        <v>302</v>
      </c>
      <c r="D205" s="9" t="s">
        <v>303</v>
      </c>
      <c r="E205" s="8">
        <v>3</v>
      </c>
      <c r="G205" s="8">
        <v>3</v>
      </c>
      <c r="H205" s="8" t="s">
        <v>207</v>
      </c>
      <c r="I205" s="8" t="s">
        <v>204</v>
      </c>
      <c r="J205" s="4" t="s">
        <v>103</v>
      </c>
      <c r="U205" s="69"/>
      <c r="V205" s="82"/>
      <c r="W205" s="79">
        <f t="shared" si="48"/>
        <v>0</v>
      </c>
      <c r="X205" s="57"/>
      <c r="AO205" s="55">
        <f t="shared" si="49"/>
        <v>0</v>
      </c>
      <c r="AQ205" s="65">
        <f t="shared" si="51"/>
        <v>0</v>
      </c>
      <c r="AR205" s="4">
        <f t="shared" si="47"/>
        <v>0</v>
      </c>
      <c r="AT205" s="4">
        <v>0</v>
      </c>
      <c r="AU205" s="4">
        <v>0</v>
      </c>
      <c r="AV205" s="4">
        <v>0</v>
      </c>
      <c r="AW205" s="4">
        <v>0</v>
      </c>
    </row>
    <row r="206" spans="2:49" ht="15" x14ac:dyDescent="0.2">
      <c r="B206" s="19"/>
      <c r="C206" s="18" t="s">
        <v>99</v>
      </c>
      <c r="D206" s="4" t="s">
        <v>67</v>
      </c>
      <c r="E206" s="8">
        <v>3</v>
      </c>
      <c r="F206" s="8"/>
      <c r="G206" s="8">
        <v>3</v>
      </c>
      <c r="H206" s="4" t="s">
        <v>209</v>
      </c>
      <c r="I206" s="8" t="s">
        <v>351</v>
      </c>
      <c r="J206" s="4" t="s">
        <v>80</v>
      </c>
      <c r="U206" s="69"/>
      <c r="V206" s="82"/>
      <c r="W206" s="79">
        <f t="shared" si="48"/>
        <v>0</v>
      </c>
      <c r="X206" s="57"/>
      <c r="AO206" s="55">
        <f t="shared" si="49"/>
        <v>0</v>
      </c>
      <c r="AQ206" s="65">
        <f t="shared" si="51"/>
        <v>0</v>
      </c>
      <c r="AR206" s="4">
        <f t="shared" si="47"/>
        <v>0</v>
      </c>
      <c r="AT206" s="4">
        <v>0</v>
      </c>
      <c r="AU206" s="4">
        <v>0</v>
      </c>
      <c r="AV206" s="4">
        <v>0</v>
      </c>
      <c r="AW206" s="4">
        <v>0</v>
      </c>
    </row>
    <row r="207" spans="2:49" ht="15" x14ac:dyDescent="0.2">
      <c r="B207" s="19"/>
      <c r="C207" s="18" t="s">
        <v>241</v>
      </c>
      <c r="D207" s="4" t="s">
        <v>135</v>
      </c>
      <c r="E207" s="8">
        <v>4</v>
      </c>
      <c r="F207" s="8"/>
      <c r="G207" s="41">
        <v>4</v>
      </c>
      <c r="H207" s="8" t="s">
        <v>230</v>
      </c>
      <c r="I207" s="8" t="s">
        <v>214</v>
      </c>
      <c r="J207" s="4" t="s">
        <v>195</v>
      </c>
      <c r="U207" s="69"/>
      <c r="V207" s="82"/>
      <c r="W207" s="79">
        <f t="shared" si="48"/>
        <v>0</v>
      </c>
      <c r="X207" s="57"/>
      <c r="AO207" s="55">
        <f t="shared" si="49"/>
        <v>0</v>
      </c>
      <c r="AQ207" s="65">
        <f t="shared" si="51"/>
        <v>0</v>
      </c>
      <c r="AR207" s="4">
        <f t="shared" si="47"/>
        <v>0</v>
      </c>
      <c r="AT207" s="4">
        <v>0</v>
      </c>
      <c r="AU207" s="4">
        <v>0</v>
      </c>
      <c r="AV207" s="4">
        <v>0</v>
      </c>
      <c r="AW207" s="4">
        <v>0</v>
      </c>
    </row>
    <row r="208" spans="2:49" ht="15" x14ac:dyDescent="0.2">
      <c r="B208" s="19"/>
      <c r="C208" s="27" t="s">
        <v>19</v>
      </c>
      <c r="D208" s="21" t="s">
        <v>20</v>
      </c>
      <c r="E208" s="8">
        <v>4</v>
      </c>
      <c r="G208" s="8">
        <v>4</v>
      </c>
      <c r="H208" s="8" t="s">
        <v>209</v>
      </c>
      <c r="I208" s="8" t="s">
        <v>351</v>
      </c>
      <c r="J208" s="4" t="s">
        <v>0</v>
      </c>
      <c r="U208" s="69"/>
      <c r="V208" s="82"/>
      <c r="W208" s="79">
        <f t="shared" si="48"/>
        <v>0</v>
      </c>
      <c r="X208" s="57"/>
      <c r="AO208" s="55">
        <f t="shared" si="49"/>
        <v>0</v>
      </c>
      <c r="AQ208" s="65">
        <f t="shared" si="51"/>
        <v>0</v>
      </c>
      <c r="AR208" s="4">
        <f t="shared" si="47"/>
        <v>0</v>
      </c>
      <c r="AT208" s="4">
        <v>0</v>
      </c>
      <c r="AU208" s="4">
        <v>0</v>
      </c>
      <c r="AV208" s="4">
        <v>0</v>
      </c>
      <c r="AW208" s="4">
        <v>0</v>
      </c>
    </row>
    <row r="209" spans="2:49" ht="15" x14ac:dyDescent="0.2">
      <c r="B209" s="19"/>
      <c r="C209" s="30" t="s">
        <v>222</v>
      </c>
      <c r="D209" s="3" t="s">
        <v>223</v>
      </c>
      <c r="E209" s="8">
        <v>3</v>
      </c>
      <c r="F209" s="8"/>
      <c r="G209" s="8">
        <v>3</v>
      </c>
      <c r="H209" s="8" t="s">
        <v>210</v>
      </c>
      <c r="I209" s="8" t="s">
        <v>205</v>
      </c>
      <c r="J209" s="4" t="s">
        <v>0</v>
      </c>
      <c r="U209" s="69"/>
      <c r="V209" s="82"/>
      <c r="W209" s="79">
        <f t="shared" si="48"/>
        <v>0</v>
      </c>
      <c r="X209" s="57"/>
      <c r="AO209" s="55">
        <f t="shared" si="49"/>
        <v>0</v>
      </c>
      <c r="AQ209" s="65">
        <f t="shared" si="51"/>
        <v>0</v>
      </c>
      <c r="AR209" s="4">
        <f t="shared" si="47"/>
        <v>0</v>
      </c>
      <c r="AT209" s="4">
        <v>0</v>
      </c>
      <c r="AU209" s="4">
        <v>0</v>
      </c>
      <c r="AV209" s="4">
        <v>0</v>
      </c>
      <c r="AW209" s="4">
        <v>0</v>
      </c>
    </row>
    <row r="210" spans="2:49" ht="15" x14ac:dyDescent="0.2">
      <c r="B210" s="19"/>
      <c r="C210" s="29" t="s">
        <v>180</v>
      </c>
      <c r="D210" s="11" t="s">
        <v>128</v>
      </c>
      <c r="E210" s="8">
        <v>5</v>
      </c>
      <c r="F210" s="8"/>
      <c r="G210" s="8">
        <v>5</v>
      </c>
      <c r="H210" s="8" t="s">
        <v>210</v>
      </c>
      <c r="I210" s="8" t="s">
        <v>205</v>
      </c>
      <c r="J210" s="3" t="s">
        <v>172</v>
      </c>
      <c r="V210" s="82"/>
      <c r="W210" s="79">
        <f t="shared" si="48"/>
        <v>0</v>
      </c>
      <c r="X210" s="57"/>
      <c r="AO210" s="55">
        <f t="shared" si="49"/>
        <v>0</v>
      </c>
      <c r="AQ210" s="65">
        <f t="shared" si="51"/>
        <v>0</v>
      </c>
      <c r="AR210" s="4">
        <f t="shared" si="47"/>
        <v>0</v>
      </c>
      <c r="AT210" s="4">
        <v>0</v>
      </c>
      <c r="AU210" s="4">
        <v>0</v>
      </c>
      <c r="AV210" s="4">
        <v>0</v>
      </c>
      <c r="AW210" s="4">
        <v>0</v>
      </c>
    </row>
    <row r="211" spans="2:49" ht="15" x14ac:dyDescent="0.2">
      <c r="B211" s="19"/>
      <c r="C211" s="18" t="s">
        <v>216</v>
      </c>
      <c r="D211" s="4" t="s">
        <v>217</v>
      </c>
      <c r="E211" s="8">
        <v>3</v>
      </c>
      <c r="F211" s="8"/>
      <c r="G211" s="8">
        <v>3</v>
      </c>
      <c r="H211" s="8" t="s">
        <v>210</v>
      </c>
      <c r="I211" s="4" t="s">
        <v>205</v>
      </c>
      <c r="J211" s="8" t="s">
        <v>195</v>
      </c>
      <c r="V211" s="82"/>
      <c r="W211" s="79">
        <f t="shared" si="48"/>
        <v>0</v>
      </c>
      <c r="X211" s="57"/>
      <c r="AO211" s="55">
        <f t="shared" si="49"/>
        <v>0</v>
      </c>
      <c r="AQ211" s="65">
        <f t="shared" si="51"/>
        <v>0</v>
      </c>
      <c r="AR211" s="4">
        <f t="shared" si="47"/>
        <v>0</v>
      </c>
      <c r="AT211" s="4">
        <v>0</v>
      </c>
      <c r="AU211" s="4">
        <v>0</v>
      </c>
      <c r="AV211" s="4">
        <v>0</v>
      </c>
      <c r="AW211" s="4">
        <v>0</v>
      </c>
    </row>
    <row r="212" spans="2:49" ht="15" x14ac:dyDescent="0.2">
      <c r="B212" s="19"/>
      <c r="C212" s="27" t="s">
        <v>158</v>
      </c>
      <c r="D212" s="21" t="s">
        <v>159</v>
      </c>
      <c r="E212" s="8">
        <v>3</v>
      </c>
      <c r="F212" s="8"/>
      <c r="G212" s="8">
        <v>3</v>
      </c>
      <c r="H212" s="4" t="s">
        <v>209</v>
      </c>
      <c r="I212" s="8" t="s">
        <v>351</v>
      </c>
      <c r="J212" s="4" t="s">
        <v>136</v>
      </c>
      <c r="V212" s="82"/>
      <c r="W212" s="79">
        <f t="shared" si="48"/>
        <v>0</v>
      </c>
      <c r="X212" s="57"/>
      <c r="AO212" s="55">
        <f t="shared" si="49"/>
        <v>0</v>
      </c>
      <c r="AQ212" s="65">
        <f t="shared" si="51"/>
        <v>0</v>
      </c>
      <c r="AR212" s="4">
        <f t="shared" si="47"/>
        <v>0</v>
      </c>
      <c r="AT212" s="4">
        <v>0</v>
      </c>
      <c r="AU212" s="4">
        <v>0</v>
      </c>
      <c r="AV212" s="4">
        <v>0</v>
      </c>
      <c r="AW212" s="4">
        <v>0</v>
      </c>
    </row>
    <row r="213" spans="2:49" ht="15" x14ac:dyDescent="0.2">
      <c r="B213" s="19"/>
      <c r="C213" s="27" t="s">
        <v>181</v>
      </c>
      <c r="D213" s="21" t="s">
        <v>220</v>
      </c>
      <c r="E213" s="8" t="s">
        <v>289</v>
      </c>
      <c r="G213" s="8" t="s">
        <v>289</v>
      </c>
      <c r="H213" s="8" t="s">
        <v>258</v>
      </c>
      <c r="I213" s="4" t="s">
        <v>239</v>
      </c>
      <c r="J213" s="3" t="s">
        <v>172</v>
      </c>
      <c r="V213" s="82"/>
      <c r="W213" s="79">
        <f t="shared" si="48"/>
        <v>0</v>
      </c>
      <c r="X213" s="57"/>
      <c r="AO213" s="55">
        <f t="shared" si="49"/>
        <v>0</v>
      </c>
      <c r="AQ213" s="65">
        <f t="shared" si="51"/>
        <v>0</v>
      </c>
      <c r="AR213" s="4">
        <f t="shared" si="47"/>
        <v>0</v>
      </c>
      <c r="AT213" s="4">
        <v>0</v>
      </c>
      <c r="AU213" s="4">
        <v>0</v>
      </c>
      <c r="AV213" s="4">
        <v>0</v>
      </c>
      <c r="AW213" s="4">
        <v>0</v>
      </c>
    </row>
    <row r="214" spans="2:49" ht="15" x14ac:dyDescent="0.2">
      <c r="B214" s="19"/>
      <c r="C214" s="29" t="s">
        <v>61</v>
      </c>
      <c r="D214" s="11" t="s">
        <v>62</v>
      </c>
      <c r="E214" s="8">
        <v>4</v>
      </c>
      <c r="F214" s="8"/>
      <c r="G214" s="8">
        <v>4</v>
      </c>
      <c r="H214" s="8" t="s">
        <v>210</v>
      </c>
      <c r="I214" s="8" t="s">
        <v>205</v>
      </c>
      <c r="J214" s="4" t="s">
        <v>54</v>
      </c>
      <c r="V214" s="82"/>
      <c r="W214" s="79">
        <f t="shared" ref="W214:W245" si="52">SUM(K214:V214)-(Q214+S214+T214+U214)</f>
        <v>0</v>
      </c>
      <c r="AO214" s="55">
        <f t="shared" si="49"/>
        <v>0</v>
      </c>
      <c r="AQ214" s="65">
        <f t="shared" si="51"/>
        <v>0</v>
      </c>
      <c r="AR214" s="4">
        <f t="shared" si="47"/>
        <v>0</v>
      </c>
      <c r="AT214" s="4">
        <v>0</v>
      </c>
      <c r="AU214" s="4">
        <v>0</v>
      </c>
      <c r="AV214" s="4">
        <v>0</v>
      </c>
      <c r="AW214" s="4">
        <v>0</v>
      </c>
    </row>
    <row r="215" spans="2:49" ht="15" x14ac:dyDescent="0.2">
      <c r="B215" s="19"/>
      <c r="C215" s="30" t="s">
        <v>50</v>
      </c>
      <c r="D215" s="3" t="s">
        <v>201</v>
      </c>
      <c r="E215" s="8">
        <v>2</v>
      </c>
      <c r="F215" s="8"/>
      <c r="G215" s="8">
        <v>2</v>
      </c>
      <c r="H215" s="8" t="s">
        <v>209</v>
      </c>
      <c r="I215" s="8" t="s">
        <v>351</v>
      </c>
      <c r="J215" s="3" t="s">
        <v>49</v>
      </c>
      <c r="V215" s="82"/>
      <c r="W215" s="79">
        <f t="shared" si="52"/>
        <v>0</v>
      </c>
      <c r="AO215" s="55">
        <f t="shared" si="49"/>
        <v>0</v>
      </c>
      <c r="AQ215" s="65">
        <f t="shared" si="51"/>
        <v>0</v>
      </c>
      <c r="AR215" s="4">
        <f t="shared" si="47"/>
        <v>0</v>
      </c>
      <c r="AT215" s="4">
        <v>0</v>
      </c>
      <c r="AU215" s="4">
        <v>0</v>
      </c>
      <c r="AV215" s="4">
        <v>0</v>
      </c>
      <c r="AW215" s="4">
        <v>0</v>
      </c>
    </row>
    <row r="216" spans="2:49" ht="15" x14ac:dyDescent="0.2">
      <c r="B216" s="19"/>
      <c r="C216" s="18" t="s">
        <v>143</v>
      </c>
      <c r="D216" s="4" t="s">
        <v>144</v>
      </c>
      <c r="E216" s="8">
        <v>4</v>
      </c>
      <c r="F216" s="8"/>
      <c r="G216" s="8">
        <v>4</v>
      </c>
      <c r="H216" s="8"/>
      <c r="J216" s="4" t="s">
        <v>136</v>
      </c>
      <c r="V216" s="82"/>
      <c r="W216" s="79">
        <f t="shared" si="52"/>
        <v>0</v>
      </c>
      <c r="AO216" s="55">
        <f t="shared" si="49"/>
        <v>0</v>
      </c>
      <c r="AQ216" s="65">
        <f t="shared" si="51"/>
        <v>0</v>
      </c>
      <c r="AR216" s="4">
        <f t="shared" si="47"/>
        <v>0</v>
      </c>
      <c r="AT216" s="4">
        <v>0</v>
      </c>
      <c r="AU216" s="4">
        <v>0</v>
      </c>
      <c r="AV216" s="4">
        <v>0</v>
      </c>
      <c r="AW216" s="4">
        <v>0</v>
      </c>
    </row>
    <row r="217" spans="2:49" ht="15" x14ac:dyDescent="0.2">
      <c r="B217" s="19"/>
      <c r="C217" s="18" t="s">
        <v>268</v>
      </c>
      <c r="D217" s="4" t="s">
        <v>67</v>
      </c>
      <c r="E217" s="8">
        <v>5</v>
      </c>
      <c r="F217" s="8"/>
      <c r="G217" s="8">
        <v>5</v>
      </c>
      <c r="H217" s="8" t="s">
        <v>230</v>
      </c>
      <c r="I217" s="4" t="s">
        <v>214</v>
      </c>
      <c r="J217" s="4" t="s">
        <v>80</v>
      </c>
      <c r="V217" s="82"/>
      <c r="W217" s="79">
        <f t="shared" si="52"/>
        <v>0</v>
      </c>
      <c r="AO217" s="55">
        <f t="shared" si="49"/>
        <v>0</v>
      </c>
      <c r="AQ217" s="65">
        <f t="shared" si="51"/>
        <v>0</v>
      </c>
      <c r="AR217" s="4">
        <f t="shared" si="47"/>
        <v>0</v>
      </c>
      <c r="AT217" s="4">
        <v>0</v>
      </c>
      <c r="AU217" s="4">
        <v>0</v>
      </c>
      <c r="AV217" s="4">
        <v>0</v>
      </c>
      <c r="AW217" s="4">
        <v>0</v>
      </c>
    </row>
    <row r="218" spans="2:49" ht="15" x14ac:dyDescent="0.2">
      <c r="B218" s="19"/>
      <c r="C218" s="18" t="s">
        <v>228</v>
      </c>
      <c r="D218" s="4" t="s">
        <v>194</v>
      </c>
      <c r="E218" s="8">
        <v>3</v>
      </c>
      <c r="F218" s="8"/>
      <c r="G218" s="8">
        <v>3</v>
      </c>
      <c r="H218" s="8" t="s">
        <v>207</v>
      </c>
      <c r="I218" s="8" t="s">
        <v>204</v>
      </c>
      <c r="J218" s="4" t="s">
        <v>195</v>
      </c>
      <c r="V218" s="82"/>
      <c r="W218" s="79">
        <f t="shared" si="52"/>
        <v>0</v>
      </c>
      <c r="AO218" s="55">
        <f t="shared" si="49"/>
        <v>0</v>
      </c>
      <c r="AQ218" s="65">
        <f t="shared" si="51"/>
        <v>0</v>
      </c>
      <c r="AR218" s="4">
        <f t="shared" si="47"/>
        <v>0</v>
      </c>
      <c r="AT218" s="4">
        <v>0</v>
      </c>
      <c r="AU218" s="4">
        <v>0</v>
      </c>
      <c r="AV218" s="4">
        <v>0</v>
      </c>
      <c r="AW218" s="4">
        <v>0</v>
      </c>
    </row>
    <row r="219" spans="2:49" ht="15" x14ac:dyDescent="0.2">
      <c r="B219" s="19"/>
      <c r="C219" s="29" t="s">
        <v>176</v>
      </c>
      <c r="D219" s="11" t="s">
        <v>177</v>
      </c>
      <c r="E219" s="8">
        <v>4</v>
      </c>
      <c r="F219" s="8"/>
      <c r="G219" s="8">
        <v>4</v>
      </c>
      <c r="H219" s="8" t="s">
        <v>210</v>
      </c>
      <c r="I219" s="8" t="s">
        <v>205</v>
      </c>
      <c r="J219" s="3" t="s">
        <v>172</v>
      </c>
      <c r="V219" s="82"/>
      <c r="W219" s="79">
        <f t="shared" si="52"/>
        <v>0</v>
      </c>
      <c r="AO219" s="55">
        <f t="shared" si="49"/>
        <v>0</v>
      </c>
      <c r="AQ219" s="65">
        <f t="shared" si="51"/>
        <v>0</v>
      </c>
      <c r="AR219" s="4">
        <f t="shared" si="47"/>
        <v>0</v>
      </c>
      <c r="AT219" s="4">
        <v>0</v>
      </c>
      <c r="AU219" s="4">
        <v>0</v>
      </c>
      <c r="AV219" s="4">
        <v>0</v>
      </c>
      <c r="AW219" s="4">
        <v>0</v>
      </c>
    </row>
    <row r="220" spans="2:49" ht="15" x14ac:dyDescent="0.2">
      <c r="B220" s="19"/>
      <c r="C220" s="30" t="s">
        <v>122</v>
      </c>
      <c r="D220" s="9" t="s">
        <v>196</v>
      </c>
      <c r="E220" s="8">
        <v>2</v>
      </c>
      <c r="F220" s="8"/>
      <c r="G220" s="8">
        <v>2</v>
      </c>
      <c r="H220" s="8" t="s">
        <v>207</v>
      </c>
      <c r="I220" s="8" t="s">
        <v>204</v>
      </c>
      <c r="J220" s="8" t="s">
        <v>103</v>
      </c>
      <c r="V220" s="82"/>
      <c r="W220" s="79">
        <f t="shared" si="52"/>
        <v>0</v>
      </c>
      <c r="AO220" s="55">
        <f t="shared" ref="AO220:AO247" si="53">SUM(Y220:AN220)</f>
        <v>0</v>
      </c>
      <c r="AQ220" s="65">
        <f t="shared" si="51"/>
        <v>0</v>
      </c>
      <c r="AR220" s="4">
        <f t="shared" si="47"/>
        <v>0</v>
      </c>
      <c r="AT220" s="4">
        <v>0</v>
      </c>
      <c r="AU220" s="4">
        <v>0</v>
      </c>
      <c r="AV220" s="4">
        <v>0</v>
      </c>
      <c r="AW220" s="4">
        <v>0</v>
      </c>
    </row>
    <row r="221" spans="2:49" ht="15" x14ac:dyDescent="0.2">
      <c r="B221" s="19"/>
      <c r="C221" s="27" t="s">
        <v>33</v>
      </c>
      <c r="D221" s="21" t="s">
        <v>278</v>
      </c>
      <c r="E221" s="8">
        <v>4</v>
      </c>
      <c r="F221" s="8"/>
      <c r="G221" s="8">
        <v>4</v>
      </c>
      <c r="H221" s="4" t="s">
        <v>230</v>
      </c>
      <c r="I221" s="4" t="s">
        <v>214</v>
      </c>
      <c r="J221" s="4" t="s">
        <v>32</v>
      </c>
      <c r="V221" s="82"/>
      <c r="W221" s="79">
        <f t="shared" si="52"/>
        <v>0</v>
      </c>
      <c r="AO221" s="55">
        <f t="shared" si="53"/>
        <v>0</v>
      </c>
      <c r="AQ221" s="65">
        <f t="shared" si="51"/>
        <v>0</v>
      </c>
      <c r="AR221" s="4">
        <f t="shared" si="47"/>
        <v>0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</row>
    <row r="222" spans="2:49" ht="15" x14ac:dyDescent="0.2">
      <c r="B222" s="19"/>
      <c r="C222" s="18" t="s">
        <v>309</v>
      </c>
      <c r="D222" s="4" t="s">
        <v>310</v>
      </c>
      <c r="E222" s="8">
        <v>2</v>
      </c>
      <c r="G222" s="8">
        <v>2</v>
      </c>
      <c r="H222" s="8" t="s">
        <v>209</v>
      </c>
      <c r="I222" s="8" t="s">
        <v>351</v>
      </c>
      <c r="J222" s="4" t="s">
        <v>54</v>
      </c>
      <c r="V222" s="82"/>
      <c r="W222" s="79">
        <f t="shared" si="52"/>
        <v>0</v>
      </c>
      <c r="AO222" s="55">
        <f t="shared" si="53"/>
        <v>0</v>
      </c>
      <c r="AQ222" s="65">
        <f t="shared" si="51"/>
        <v>0</v>
      </c>
      <c r="AR222" s="4">
        <f t="shared" si="47"/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0</v>
      </c>
    </row>
    <row r="223" spans="2:49" ht="15" x14ac:dyDescent="0.2">
      <c r="B223" s="19"/>
      <c r="C223" s="30" t="s">
        <v>137</v>
      </c>
      <c r="D223" s="3" t="s">
        <v>138</v>
      </c>
      <c r="E223" s="8">
        <v>2</v>
      </c>
      <c r="F223" s="8"/>
      <c r="G223" s="8">
        <v>2</v>
      </c>
      <c r="H223" s="8" t="s">
        <v>207</v>
      </c>
      <c r="I223" s="8" t="s">
        <v>204</v>
      </c>
      <c r="J223" s="8" t="s">
        <v>136</v>
      </c>
      <c r="V223" s="82"/>
      <c r="W223" s="79">
        <f t="shared" si="52"/>
        <v>0</v>
      </c>
      <c r="AO223" s="55">
        <f t="shared" si="53"/>
        <v>0</v>
      </c>
      <c r="AQ223" s="65">
        <f t="shared" si="51"/>
        <v>0</v>
      </c>
      <c r="AR223" s="4">
        <f t="shared" si="47"/>
        <v>0</v>
      </c>
      <c r="AS223" s="4">
        <v>0</v>
      </c>
    </row>
    <row r="224" spans="2:49" ht="15" x14ac:dyDescent="0.2">
      <c r="B224" s="19"/>
      <c r="C224" s="18" t="s">
        <v>40</v>
      </c>
      <c r="D224" s="4" t="s">
        <v>304</v>
      </c>
      <c r="E224" s="8">
        <v>3</v>
      </c>
      <c r="F224" s="8"/>
      <c r="G224" s="8">
        <v>3</v>
      </c>
      <c r="H224" s="8" t="s">
        <v>209</v>
      </c>
      <c r="I224" s="8" t="s">
        <v>351</v>
      </c>
      <c r="J224" s="4" t="s">
        <v>32</v>
      </c>
      <c r="V224" s="82"/>
      <c r="W224" s="79">
        <f t="shared" si="52"/>
        <v>0</v>
      </c>
      <c r="AO224" s="55">
        <f t="shared" si="53"/>
        <v>0</v>
      </c>
      <c r="AQ224" s="65">
        <f t="shared" si="51"/>
        <v>0</v>
      </c>
      <c r="AR224" s="4">
        <f t="shared" si="47"/>
        <v>0</v>
      </c>
      <c r="AS224" s="4">
        <v>0</v>
      </c>
    </row>
    <row r="225" spans="2:44" ht="15" x14ac:dyDescent="0.2">
      <c r="B225" s="19"/>
      <c r="C225" s="18" t="s">
        <v>137</v>
      </c>
      <c r="D225" s="4" t="s">
        <v>334</v>
      </c>
      <c r="F225" s="8"/>
      <c r="G225" s="8"/>
      <c r="J225" s="3" t="s">
        <v>172</v>
      </c>
      <c r="V225" s="82"/>
      <c r="W225" s="79">
        <f t="shared" si="52"/>
        <v>0</v>
      </c>
      <c r="AO225" s="55">
        <f t="shared" si="53"/>
        <v>0</v>
      </c>
      <c r="AQ225" s="65">
        <f t="shared" si="51"/>
        <v>0</v>
      </c>
      <c r="AR225" s="4">
        <f t="shared" si="47"/>
        <v>0</v>
      </c>
    </row>
    <row r="226" spans="2:44" ht="15" x14ac:dyDescent="0.2">
      <c r="B226" s="19"/>
      <c r="C226" s="18" t="s">
        <v>353</v>
      </c>
      <c r="D226" s="4" t="s">
        <v>266</v>
      </c>
      <c r="E226" s="8">
        <v>3</v>
      </c>
      <c r="F226" s="8"/>
      <c r="G226" s="8">
        <v>3</v>
      </c>
      <c r="H226" s="4" t="s">
        <v>209</v>
      </c>
      <c r="I226" s="4" t="s">
        <v>351</v>
      </c>
      <c r="J226" s="4" t="s">
        <v>195</v>
      </c>
      <c r="V226" s="82"/>
      <c r="W226" s="79">
        <f t="shared" si="52"/>
        <v>0</v>
      </c>
      <c r="AO226" s="55">
        <f t="shared" si="53"/>
        <v>0</v>
      </c>
      <c r="AQ226" s="65">
        <f t="shared" si="51"/>
        <v>0</v>
      </c>
      <c r="AR226" s="4">
        <f t="shared" ref="AR226:AR237" si="54">Q226+S226+T226+U226+AG226</f>
        <v>0</v>
      </c>
    </row>
    <row r="227" spans="2:44" ht="15" x14ac:dyDescent="0.2">
      <c r="B227" s="19"/>
      <c r="C227" s="15" t="s">
        <v>81</v>
      </c>
      <c r="D227" s="9" t="s">
        <v>199</v>
      </c>
      <c r="E227" s="8">
        <v>3</v>
      </c>
      <c r="F227" s="8"/>
      <c r="G227" s="8">
        <v>3</v>
      </c>
      <c r="J227" s="4" t="s">
        <v>80</v>
      </c>
      <c r="V227" s="82"/>
      <c r="W227" s="79">
        <f t="shared" si="52"/>
        <v>0</v>
      </c>
      <c r="AO227" s="55">
        <f t="shared" si="53"/>
        <v>0</v>
      </c>
      <c r="AQ227" s="65">
        <f t="shared" si="51"/>
        <v>0</v>
      </c>
      <c r="AR227" s="4">
        <f t="shared" si="54"/>
        <v>0</v>
      </c>
    </row>
    <row r="228" spans="2:44" ht="15" x14ac:dyDescent="0.2">
      <c r="B228" s="19"/>
      <c r="C228" s="27" t="s">
        <v>98</v>
      </c>
      <c r="D228" s="21" t="s">
        <v>285</v>
      </c>
      <c r="E228" s="8">
        <v>3</v>
      </c>
      <c r="G228" s="8">
        <v>3</v>
      </c>
      <c r="H228" s="4" t="s">
        <v>209</v>
      </c>
      <c r="I228" s="8" t="s">
        <v>351</v>
      </c>
      <c r="J228" s="4" t="s">
        <v>80</v>
      </c>
      <c r="V228" s="82"/>
      <c r="W228" s="79">
        <f t="shared" si="52"/>
        <v>0</v>
      </c>
      <c r="AO228" s="55">
        <f t="shared" si="53"/>
        <v>0</v>
      </c>
      <c r="AQ228" s="65">
        <f t="shared" si="51"/>
        <v>0</v>
      </c>
      <c r="AR228" s="4">
        <f t="shared" si="54"/>
        <v>0</v>
      </c>
    </row>
    <row r="229" spans="2:44" ht="15" x14ac:dyDescent="0.2">
      <c r="B229" s="19"/>
      <c r="C229" s="16" t="s">
        <v>288</v>
      </c>
      <c r="D229" s="17" t="s">
        <v>14</v>
      </c>
      <c r="E229" s="8">
        <v>3</v>
      </c>
      <c r="F229" s="8"/>
      <c r="G229" s="8">
        <v>3</v>
      </c>
      <c r="H229" s="8" t="s">
        <v>230</v>
      </c>
      <c r="I229" s="8" t="s">
        <v>214</v>
      </c>
      <c r="J229" s="4" t="s">
        <v>49</v>
      </c>
      <c r="V229" s="82"/>
      <c r="W229" s="79">
        <f t="shared" si="52"/>
        <v>0</v>
      </c>
      <c r="AO229" s="55">
        <f t="shared" si="53"/>
        <v>0</v>
      </c>
      <c r="AQ229" s="65">
        <f t="shared" si="51"/>
        <v>0</v>
      </c>
      <c r="AR229" s="4">
        <f t="shared" si="54"/>
        <v>0</v>
      </c>
    </row>
    <row r="230" spans="2:44" ht="15" x14ac:dyDescent="0.2">
      <c r="C230" s="18" t="s">
        <v>102</v>
      </c>
      <c r="D230" s="4" t="s">
        <v>70</v>
      </c>
      <c r="E230" s="8">
        <v>3</v>
      </c>
      <c r="F230" s="8"/>
      <c r="G230" s="8">
        <v>3</v>
      </c>
      <c r="H230" s="4" t="s">
        <v>209</v>
      </c>
      <c r="I230" s="4" t="s">
        <v>351</v>
      </c>
      <c r="J230" s="4" t="s">
        <v>80</v>
      </c>
      <c r="V230" s="82"/>
      <c r="W230" s="79">
        <f t="shared" si="52"/>
        <v>0</v>
      </c>
      <c r="AO230" s="55">
        <f t="shared" si="53"/>
        <v>0</v>
      </c>
      <c r="AQ230" s="65">
        <f t="shared" si="51"/>
        <v>0</v>
      </c>
      <c r="AR230" s="4">
        <f t="shared" si="54"/>
        <v>0</v>
      </c>
    </row>
    <row r="231" spans="2:44" ht="15" x14ac:dyDescent="0.2">
      <c r="B231" s="19"/>
      <c r="C231" s="30" t="s">
        <v>224</v>
      </c>
      <c r="D231" s="3" t="s">
        <v>225</v>
      </c>
      <c r="E231" s="8">
        <v>3</v>
      </c>
      <c r="F231" s="8"/>
      <c r="G231" s="8">
        <v>3</v>
      </c>
      <c r="H231" s="8" t="s">
        <v>207</v>
      </c>
      <c r="I231" s="4" t="s">
        <v>204</v>
      </c>
      <c r="J231" s="4" t="s">
        <v>103</v>
      </c>
      <c r="V231" s="82"/>
      <c r="W231" s="79">
        <f t="shared" si="52"/>
        <v>0</v>
      </c>
      <c r="AO231" s="55">
        <f t="shared" si="53"/>
        <v>0</v>
      </c>
      <c r="AP231" s="4">
        <v>0</v>
      </c>
      <c r="AQ231" s="65">
        <f t="shared" si="51"/>
        <v>0</v>
      </c>
      <c r="AR231" s="4">
        <f t="shared" si="54"/>
        <v>0</v>
      </c>
    </row>
    <row r="232" spans="2:44" ht="15" x14ac:dyDescent="0.2">
      <c r="B232" s="19"/>
      <c r="C232" s="18" t="s">
        <v>173</v>
      </c>
      <c r="D232" s="4" t="s">
        <v>144</v>
      </c>
      <c r="E232" s="8">
        <v>3</v>
      </c>
      <c r="F232" s="8"/>
      <c r="G232" s="8">
        <v>3</v>
      </c>
      <c r="H232" s="4" t="s">
        <v>210</v>
      </c>
      <c r="I232" s="4" t="s">
        <v>205</v>
      </c>
      <c r="J232" s="3" t="s">
        <v>172</v>
      </c>
      <c r="S232" s="69"/>
      <c r="V232" s="82"/>
      <c r="W232" s="79">
        <f t="shared" si="52"/>
        <v>0</v>
      </c>
      <c r="AO232" s="55">
        <f t="shared" si="53"/>
        <v>0</v>
      </c>
      <c r="AQ232" s="65">
        <f t="shared" si="51"/>
        <v>0</v>
      </c>
      <c r="AR232" s="4">
        <f t="shared" si="54"/>
        <v>0</v>
      </c>
    </row>
    <row r="233" spans="2:44" ht="15" x14ac:dyDescent="0.2">
      <c r="C233" s="29" t="s">
        <v>174</v>
      </c>
      <c r="D233" s="11" t="s">
        <v>238</v>
      </c>
      <c r="E233" s="8">
        <v>4</v>
      </c>
      <c r="F233" s="8"/>
      <c r="G233" s="8">
        <v>4</v>
      </c>
      <c r="H233" s="4" t="s">
        <v>209</v>
      </c>
      <c r="I233" s="8" t="s">
        <v>351</v>
      </c>
      <c r="J233" s="3" t="s">
        <v>172</v>
      </c>
      <c r="S233" s="69"/>
      <c r="V233" s="82"/>
      <c r="W233" s="79">
        <f t="shared" si="52"/>
        <v>0</v>
      </c>
      <c r="AO233" s="55">
        <f t="shared" si="53"/>
        <v>0</v>
      </c>
      <c r="AQ233" s="65">
        <f t="shared" si="51"/>
        <v>0</v>
      </c>
      <c r="AR233" s="4">
        <f t="shared" si="54"/>
        <v>0</v>
      </c>
    </row>
    <row r="234" spans="2:44" ht="15" x14ac:dyDescent="0.2">
      <c r="B234" s="19"/>
      <c r="C234" s="16" t="s">
        <v>163</v>
      </c>
      <c r="D234" s="17" t="s">
        <v>316</v>
      </c>
      <c r="E234" s="8" t="s">
        <v>245</v>
      </c>
      <c r="G234" s="8" t="s">
        <v>245</v>
      </c>
      <c r="H234" s="4" t="s">
        <v>210</v>
      </c>
      <c r="I234" s="4" t="s">
        <v>283</v>
      </c>
      <c r="J234" s="4" t="s">
        <v>54</v>
      </c>
      <c r="V234" s="82"/>
      <c r="W234" s="79">
        <f t="shared" si="52"/>
        <v>0</v>
      </c>
      <c r="AO234" s="55">
        <f t="shared" si="53"/>
        <v>0</v>
      </c>
      <c r="AQ234" s="65">
        <f t="shared" si="51"/>
        <v>0</v>
      </c>
      <c r="AR234" s="4">
        <f t="shared" si="54"/>
        <v>0</v>
      </c>
    </row>
    <row r="235" spans="2:44" ht="15" x14ac:dyDescent="0.2">
      <c r="B235" s="19"/>
      <c r="C235" s="30" t="s">
        <v>178</v>
      </c>
      <c r="D235" s="3" t="s">
        <v>179</v>
      </c>
      <c r="E235" s="8">
        <v>3</v>
      </c>
      <c r="F235" s="8"/>
      <c r="G235" s="8">
        <v>3</v>
      </c>
      <c r="H235" s="4" t="s">
        <v>209</v>
      </c>
      <c r="I235" s="8" t="s">
        <v>351</v>
      </c>
      <c r="J235" s="3" t="s">
        <v>172</v>
      </c>
      <c r="V235" s="82"/>
      <c r="W235" s="79">
        <f t="shared" si="52"/>
        <v>0</v>
      </c>
      <c r="AO235" s="55">
        <f t="shared" si="53"/>
        <v>0</v>
      </c>
      <c r="AQ235" s="65">
        <f t="shared" ref="AQ235:AQ249" si="55">X235+AO235</f>
        <v>0</v>
      </c>
      <c r="AR235" s="4">
        <f t="shared" si="54"/>
        <v>0</v>
      </c>
    </row>
    <row r="236" spans="2:44" ht="15" x14ac:dyDescent="0.2">
      <c r="B236" s="19"/>
      <c r="C236" s="18" t="s">
        <v>286</v>
      </c>
      <c r="D236" s="4" t="s">
        <v>287</v>
      </c>
      <c r="E236" s="8" t="s">
        <v>245</v>
      </c>
      <c r="F236" s="8"/>
      <c r="G236" s="8" t="s">
        <v>245</v>
      </c>
      <c r="H236" s="8" t="s">
        <v>259</v>
      </c>
      <c r="I236" s="8" t="s">
        <v>260</v>
      </c>
      <c r="J236" s="4" t="s">
        <v>195</v>
      </c>
      <c r="V236" s="82"/>
      <c r="W236" s="79">
        <f t="shared" si="52"/>
        <v>0</v>
      </c>
      <c r="AO236" s="55">
        <f t="shared" si="53"/>
        <v>0</v>
      </c>
      <c r="AQ236" s="65">
        <f t="shared" si="55"/>
        <v>0</v>
      </c>
      <c r="AR236" s="4">
        <f t="shared" si="54"/>
        <v>0</v>
      </c>
    </row>
    <row r="237" spans="2:44" ht="15" x14ac:dyDescent="0.2">
      <c r="B237" s="19"/>
      <c r="C237" s="18" t="s">
        <v>293</v>
      </c>
      <c r="D237" s="4" t="s">
        <v>294</v>
      </c>
      <c r="E237" s="8" t="s">
        <v>289</v>
      </c>
      <c r="F237" s="8"/>
      <c r="G237" s="8" t="s">
        <v>289</v>
      </c>
      <c r="H237" s="8" t="s">
        <v>258</v>
      </c>
      <c r="I237" s="4" t="s">
        <v>239</v>
      </c>
      <c r="J237" s="4" t="s">
        <v>32</v>
      </c>
      <c r="V237" s="82"/>
      <c r="W237" s="79">
        <f t="shared" si="52"/>
        <v>0</v>
      </c>
      <c r="AO237" s="55">
        <f t="shared" si="53"/>
        <v>0</v>
      </c>
      <c r="AQ237" s="65">
        <f t="shared" si="55"/>
        <v>0</v>
      </c>
      <c r="AR237" s="4">
        <f t="shared" si="54"/>
        <v>0</v>
      </c>
    </row>
    <row r="238" spans="2:44" ht="15" x14ac:dyDescent="0.2">
      <c r="B238" s="19"/>
      <c r="C238" s="18" t="s">
        <v>78</v>
      </c>
      <c r="D238" s="4" t="s">
        <v>53</v>
      </c>
      <c r="E238" s="8">
        <v>5</v>
      </c>
      <c r="F238" s="8"/>
      <c r="G238" s="8">
        <v>5</v>
      </c>
      <c r="H238" s="4" t="s">
        <v>210</v>
      </c>
      <c r="I238" s="4" t="s">
        <v>205</v>
      </c>
      <c r="J238" s="4" t="s">
        <v>54</v>
      </c>
      <c r="V238" s="82"/>
      <c r="W238" s="79">
        <f t="shared" si="52"/>
        <v>0</v>
      </c>
      <c r="AO238" s="55">
        <f t="shared" si="53"/>
        <v>0</v>
      </c>
      <c r="AQ238" s="65">
        <f t="shared" si="55"/>
        <v>0</v>
      </c>
    </row>
    <row r="239" spans="2:44" ht="15" x14ac:dyDescent="0.2">
      <c r="C239" s="18" t="s">
        <v>75</v>
      </c>
      <c r="D239" s="4" t="s">
        <v>349</v>
      </c>
      <c r="E239" s="8">
        <v>5</v>
      </c>
      <c r="F239" s="8"/>
      <c r="G239" s="8">
        <v>5</v>
      </c>
      <c r="H239" s="4" t="s">
        <v>230</v>
      </c>
      <c r="I239" s="4" t="s">
        <v>214</v>
      </c>
      <c r="J239" s="4" t="s">
        <v>235</v>
      </c>
      <c r="V239" s="82"/>
      <c r="W239" s="79">
        <f t="shared" si="52"/>
        <v>0</v>
      </c>
      <c r="AO239" s="55">
        <f t="shared" si="53"/>
        <v>0</v>
      </c>
      <c r="AQ239" s="65">
        <f t="shared" si="55"/>
        <v>0</v>
      </c>
    </row>
    <row r="240" spans="2:44" ht="15" x14ac:dyDescent="0.2">
      <c r="B240" s="19"/>
      <c r="C240" s="30" t="s">
        <v>131</v>
      </c>
      <c r="D240" s="3" t="s">
        <v>132</v>
      </c>
      <c r="E240" s="8">
        <v>3</v>
      </c>
      <c r="G240" s="8">
        <v>3</v>
      </c>
      <c r="H240" s="8" t="s">
        <v>209</v>
      </c>
      <c r="I240" s="8" t="s">
        <v>351</v>
      </c>
      <c r="J240" s="4" t="s">
        <v>103</v>
      </c>
      <c r="V240" s="82"/>
      <c r="W240" s="79">
        <f t="shared" si="52"/>
        <v>0</v>
      </c>
      <c r="AO240" s="55">
        <f t="shared" si="53"/>
        <v>0</v>
      </c>
      <c r="AQ240" s="65">
        <f t="shared" si="55"/>
        <v>0</v>
      </c>
      <c r="AR240" s="4">
        <f>Q240+S240+T240+U240+AG240</f>
        <v>0</v>
      </c>
    </row>
    <row r="241" spans="2:44" ht="15" x14ac:dyDescent="0.2">
      <c r="B241" s="19"/>
      <c r="C241" s="16" t="s">
        <v>222</v>
      </c>
      <c r="D241" s="17" t="s">
        <v>212</v>
      </c>
      <c r="E241" s="8" t="s">
        <v>245</v>
      </c>
      <c r="G241" s="8" t="s">
        <v>245</v>
      </c>
      <c r="H241" s="8" t="s">
        <v>359</v>
      </c>
      <c r="I241" s="8" t="s">
        <v>360</v>
      </c>
      <c r="J241" s="4" t="s">
        <v>0</v>
      </c>
      <c r="V241" s="82"/>
      <c r="W241" s="79">
        <f t="shared" si="52"/>
        <v>0</v>
      </c>
      <c r="AO241" s="55">
        <f t="shared" si="53"/>
        <v>0</v>
      </c>
      <c r="AQ241" s="65">
        <f t="shared" si="55"/>
        <v>0</v>
      </c>
      <c r="AR241" s="4">
        <f>Q241+S241+T241+U241+AG241</f>
        <v>0</v>
      </c>
    </row>
    <row r="242" spans="2:44" ht="15" x14ac:dyDescent="0.2">
      <c r="B242" s="19"/>
      <c r="C242" s="27" t="s">
        <v>26</v>
      </c>
      <c r="D242" s="21" t="s">
        <v>273</v>
      </c>
      <c r="E242" s="8" t="s">
        <v>272</v>
      </c>
      <c r="F242" s="8"/>
      <c r="G242" s="8" t="s">
        <v>272</v>
      </c>
      <c r="H242" s="4" t="s">
        <v>281</v>
      </c>
      <c r="I242" s="4" t="s">
        <v>272</v>
      </c>
      <c r="J242" s="4" t="s">
        <v>0</v>
      </c>
      <c r="V242" s="82"/>
      <c r="W242" s="79">
        <f t="shared" si="52"/>
        <v>0</v>
      </c>
      <c r="AO242" s="55">
        <f t="shared" si="53"/>
        <v>0</v>
      </c>
      <c r="AQ242" s="65">
        <f t="shared" si="55"/>
        <v>0</v>
      </c>
      <c r="AR242" s="4">
        <f>Q242+S242+T242+U242+AG242</f>
        <v>0</v>
      </c>
    </row>
    <row r="243" spans="2:44" ht="15" x14ac:dyDescent="0.2">
      <c r="B243" s="19"/>
      <c r="C243" s="16" t="s">
        <v>276</v>
      </c>
      <c r="D243" s="17" t="s">
        <v>277</v>
      </c>
      <c r="E243" s="8">
        <v>3</v>
      </c>
      <c r="G243" s="8">
        <v>3</v>
      </c>
      <c r="H243" s="8" t="s">
        <v>209</v>
      </c>
      <c r="I243" s="8" t="s">
        <v>351</v>
      </c>
      <c r="J243" s="3" t="s">
        <v>172</v>
      </c>
      <c r="V243" s="82"/>
      <c r="W243" s="79">
        <f t="shared" si="52"/>
        <v>0</v>
      </c>
      <c r="AO243" s="55">
        <f t="shared" si="53"/>
        <v>0</v>
      </c>
      <c r="AQ243" s="65">
        <f t="shared" si="55"/>
        <v>0</v>
      </c>
    </row>
    <row r="244" spans="2:44" ht="15" x14ac:dyDescent="0.2">
      <c r="B244" s="19"/>
      <c r="C244" s="16" t="s">
        <v>355</v>
      </c>
      <c r="D244" s="17" t="s">
        <v>20</v>
      </c>
      <c r="H244" s="4" t="s">
        <v>208</v>
      </c>
      <c r="I244" s="4" t="s">
        <v>206</v>
      </c>
      <c r="V244" s="82"/>
      <c r="W244" s="79">
        <f t="shared" si="52"/>
        <v>0</v>
      </c>
      <c r="AO244" s="55">
        <f t="shared" si="53"/>
        <v>0</v>
      </c>
      <c r="AQ244" s="65">
        <f t="shared" si="55"/>
        <v>0</v>
      </c>
    </row>
    <row r="245" spans="2:44" ht="15" x14ac:dyDescent="0.2">
      <c r="B245" s="19"/>
      <c r="C245" s="16" t="s">
        <v>243</v>
      </c>
      <c r="D245" s="17" t="s">
        <v>244</v>
      </c>
      <c r="E245" s="8">
        <v>5</v>
      </c>
      <c r="G245" s="8">
        <v>5</v>
      </c>
      <c r="H245" s="8" t="s">
        <v>230</v>
      </c>
      <c r="I245" s="4" t="s">
        <v>214</v>
      </c>
      <c r="J245" s="4" t="s">
        <v>32</v>
      </c>
      <c r="V245" s="82"/>
      <c r="W245" s="79">
        <f t="shared" si="52"/>
        <v>0</v>
      </c>
      <c r="AO245" s="55">
        <f t="shared" si="53"/>
        <v>0</v>
      </c>
      <c r="AQ245" s="65">
        <f t="shared" si="55"/>
        <v>0</v>
      </c>
    </row>
    <row r="246" spans="2:44" ht="15" x14ac:dyDescent="0.2">
      <c r="C246" s="27" t="s">
        <v>113</v>
      </c>
      <c r="D246" s="21" t="s">
        <v>142</v>
      </c>
      <c r="E246" s="8">
        <v>5</v>
      </c>
      <c r="F246" s="8"/>
      <c r="G246" s="8">
        <v>5</v>
      </c>
      <c r="H246" s="4" t="s">
        <v>210</v>
      </c>
      <c r="I246" s="4" t="s">
        <v>205</v>
      </c>
      <c r="J246" s="4" t="s">
        <v>103</v>
      </c>
      <c r="V246" s="82"/>
      <c r="W246" s="79">
        <f t="shared" ref="W246:W263" si="56">SUM(K246:V246)-(Q246+S246+T246+U246)</f>
        <v>0</v>
      </c>
      <c r="AO246" s="55">
        <f t="shared" si="53"/>
        <v>0</v>
      </c>
      <c r="AQ246" s="65">
        <f t="shared" si="55"/>
        <v>0</v>
      </c>
    </row>
    <row r="247" spans="2:44" ht="15" x14ac:dyDescent="0.2">
      <c r="C247" s="27" t="s">
        <v>51</v>
      </c>
      <c r="D247" s="21" t="s">
        <v>291</v>
      </c>
      <c r="E247" s="8">
        <v>3</v>
      </c>
      <c r="F247" s="8"/>
      <c r="G247" s="8">
        <v>3</v>
      </c>
      <c r="H247" s="8" t="s">
        <v>207</v>
      </c>
      <c r="I247" s="8" t="s">
        <v>204</v>
      </c>
      <c r="J247" s="4" t="s">
        <v>49</v>
      </c>
      <c r="V247" s="82"/>
      <c r="W247" s="79">
        <f t="shared" si="56"/>
        <v>0</v>
      </c>
      <c r="AO247" s="55">
        <f t="shared" si="53"/>
        <v>0</v>
      </c>
      <c r="AQ247" s="65">
        <f t="shared" si="55"/>
        <v>0</v>
      </c>
    </row>
    <row r="248" spans="2:44" ht="15" x14ac:dyDescent="0.2">
      <c r="V248" s="82"/>
      <c r="W248" s="79">
        <f t="shared" si="56"/>
        <v>0</v>
      </c>
      <c r="AO248" s="55"/>
      <c r="AQ248" s="65">
        <f t="shared" si="55"/>
        <v>0</v>
      </c>
    </row>
    <row r="249" spans="2:44" ht="15" x14ac:dyDescent="0.2">
      <c r="V249" s="82"/>
      <c r="W249" s="79">
        <f t="shared" si="56"/>
        <v>0</v>
      </c>
      <c r="AO249" s="55"/>
      <c r="AQ249" s="65">
        <f t="shared" si="55"/>
        <v>0</v>
      </c>
    </row>
    <row r="250" spans="2:44" ht="15" x14ac:dyDescent="0.2">
      <c r="V250" s="82"/>
      <c r="W250" s="79">
        <f t="shared" si="56"/>
        <v>0</v>
      </c>
      <c r="AO250" s="55"/>
    </row>
    <row r="251" spans="2:44" ht="15" x14ac:dyDescent="0.2">
      <c r="V251" s="82"/>
      <c r="W251" s="79">
        <f t="shared" si="56"/>
        <v>0</v>
      </c>
      <c r="AO251" s="55"/>
    </row>
    <row r="252" spans="2:44" ht="15" x14ac:dyDescent="0.2">
      <c r="V252" s="82"/>
      <c r="W252" s="79">
        <f t="shared" si="56"/>
        <v>0</v>
      </c>
      <c r="AO252" s="55"/>
    </row>
    <row r="253" spans="2:44" ht="15" x14ac:dyDescent="0.2">
      <c r="V253" s="82"/>
      <c r="W253" s="79">
        <f t="shared" si="56"/>
        <v>0</v>
      </c>
      <c r="AO253" s="55"/>
    </row>
    <row r="254" spans="2:44" ht="15" x14ac:dyDescent="0.2">
      <c r="V254" s="82"/>
      <c r="W254" s="79">
        <f t="shared" si="56"/>
        <v>0</v>
      </c>
      <c r="AO254" s="55"/>
    </row>
    <row r="255" spans="2:44" ht="15" x14ac:dyDescent="0.2">
      <c r="V255" s="82"/>
      <c r="W255" s="79">
        <f t="shared" si="56"/>
        <v>0</v>
      </c>
      <c r="AO255" s="55"/>
    </row>
    <row r="256" spans="2:44" ht="15" x14ac:dyDescent="0.2">
      <c r="V256" s="82"/>
      <c r="W256" s="57">
        <f t="shared" si="56"/>
        <v>0</v>
      </c>
      <c r="AO256" s="55"/>
    </row>
    <row r="257" spans="22:41" ht="15" x14ac:dyDescent="0.2">
      <c r="V257" s="82"/>
      <c r="W257" s="57">
        <f t="shared" si="56"/>
        <v>0</v>
      </c>
      <c r="AO257" s="55"/>
    </row>
    <row r="258" spans="22:41" ht="15" x14ac:dyDescent="0.2">
      <c r="V258" s="82"/>
      <c r="W258" s="57">
        <f t="shared" si="56"/>
        <v>0</v>
      </c>
      <c r="AO258" s="55"/>
    </row>
    <row r="259" spans="22:41" ht="15" x14ac:dyDescent="0.2">
      <c r="V259" s="82"/>
      <c r="W259" s="57">
        <f t="shared" si="56"/>
        <v>0</v>
      </c>
      <c r="AO259" s="55"/>
    </row>
    <row r="260" spans="22:41" ht="15" x14ac:dyDescent="0.2">
      <c r="W260" s="57">
        <f t="shared" si="56"/>
        <v>0</v>
      </c>
      <c r="AO260" s="55"/>
    </row>
    <row r="261" spans="22:41" ht="15" x14ac:dyDescent="0.2">
      <c r="W261" s="57">
        <f t="shared" si="56"/>
        <v>0</v>
      </c>
      <c r="AO261" s="55"/>
    </row>
    <row r="262" spans="22:41" ht="15" x14ac:dyDescent="0.2">
      <c r="W262" s="57">
        <f t="shared" si="56"/>
        <v>0</v>
      </c>
    </row>
    <row r="263" spans="22:41" ht="15" x14ac:dyDescent="0.2">
      <c r="W263" s="57">
        <f t="shared" si="56"/>
        <v>0</v>
      </c>
    </row>
    <row r="264" spans="22:41" ht="15" x14ac:dyDescent="0.2">
      <c r="W264" s="57">
        <f>SUM(K264:V264)-(Q264+S264+T264)</f>
        <v>0</v>
      </c>
    </row>
    <row r="265" spans="22:41" ht="15" x14ac:dyDescent="0.2">
      <c r="W265" s="57">
        <f>SUM(K265:V265)-(Q265+S265+T265)</f>
        <v>0</v>
      </c>
    </row>
  </sheetData>
  <autoFilter ref="A1:AW223" xr:uid="{716B40C3-F126-44A1-8797-879E52C3B848}"/>
  <sortState xmlns:xlrd2="http://schemas.microsoft.com/office/spreadsheetml/2017/richdata2" ref="A2:AQ199">
    <sortCondition descending="1" ref="AQ2:AQ199"/>
  </sortState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5CF-8F2E-4915-B7E6-A7A144151093}">
  <dimension ref="A1:Y18"/>
  <sheetViews>
    <sheetView zoomScale="90" zoomScaleNormal="90" workbookViewId="0">
      <pane xSplit="22" topLeftCell="Y1" activePane="topRight" state="frozen"/>
      <selection pane="topRight" activeCell="AC9" sqref="AC9"/>
    </sheetView>
  </sheetViews>
  <sheetFormatPr baseColWidth="10" defaultRowHeight="15" x14ac:dyDescent="0.25"/>
  <cols>
    <col min="1" max="1" width="27.140625" customWidth="1"/>
    <col min="2" max="25" width="7.7109375" customWidth="1"/>
  </cols>
  <sheetData>
    <row r="1" spans="1:25" ht="178.5" customHeight="1" x14ac:dyDescent="0.25">
      <c r="A1" s="48" t="s">
        <v>190</v>
      </c>
      <c r="B1" s="46" t="s">
        <v>401</v>
      </c>
      <c r="C1" s="43" t="s">
        <v>402</v>
      </c>
      <c r="D1" s="43" t="s">
        <v>403</v>
      </c>
      <c r="E1" s="43" t="s">
        <v>364</v>
      </c>
      <c r="F1" s="43" t="s">
        <v>404</v>
      </c>
      <c r="G1" s="43" t="s">
        <v>365</v>
      </c>
      <c r="H1" s="43" t="s">
        <v>405</v>
      </c>
      <c r="I1" s="43" t="s">
        <v>486</v>
      </c>
      <c r="J1" s="43" t="s">
        <v>406</v>
      </c>
      <c r="K1" s="43" t="s">
        <v>407</v>
      </c>
      <c r="L1" s="71" t="s">
        <v>408</v>
      </c>
      <c r="M1" s="43" t="s">
        <v>375</v>
      </c>
      <c r="N1" s="43" t="s">
        <v>409</v>
      </c>
      <c r="O1" s="43" t="s">
        <v>508</v>
      </c>
      <c r="P1" s="71" t="s">
        <v>410</v>
      </c>
      <c r="Q1" s="43" t="s">
        <v>380</v>
      </c>
      <c r="R1" s="43" t="s">
        <v>411</v>
      </c>
      <c r="S1" s="43" t="s">
        <v>412</v>
      </c>
      <c r="T1" s="71" t="s">
        <v>413</v>
      </c>
      <c r="U1" s="43" t="s">
        <v>414</v>
      </c>
      <c r="V1" s="43" t="s">
        <v>415</v>
      </c>
      <c r="W1" s="43" t="s">
        <v>416</v>
      </c>
      <c r="X1" s="43" t="s">
        <v>417</v>
      </c>
      <c r="Y1" s="44" t="s">
        <v>262</v>
      </c>
    </row>
    <row r="2" spans="1:25" x14ac:dyDescent="0.25">
      <c r="A2" s="49" t="s">
        <v>387</v>
      </c>
      <c r="B2" s="47">
        <v>10</v>
      </c>
      <c r="C2" s="42">
        <v>10</v>
      </c>
      <c r="D2" s="42">
        <v>100</v>
      </c>
      <c r="E2" s="42">
        <v>100</v>
      </c>
      <c r="F2" s="42"/>
      <c r="G2" s="42">
        <v>50</v>
      </c>
      <c r="H2" s="42">
        <v>70</v>
      </c>
      <c r="I2" s="42">
        <v>70</v>
      </c>
      <c r="J2" s="42">
        <v>100</v>
      </c>
      <c r="K2" s="42">
        <v>70</v>
      </c>
      <c r="L2" s="42"/>
      <c r="M2" s="42"/>
      <c r="N2" s="42">
        <v>100</v>
      </c>
      <c r="O2" s="42">
        <v>50</v>
      </c>
      <c r="P2" s="42"/>
      <c r="Q2" s="42">
        <v>70</v>
      </c>
      <c r="R2" s="42">
        <v>100</v>
      </c>
      <c r="S2" s="42">
        <v>100</v>
      </c>
      <c r="T2" s="42"/>
      <c r="U2" s="42">
        <v>100</v>
      </c>
      <c r="V2" s="42"/>
      <c r="W2" s="42"/>
      <c r="X2" s="42"/>
      <c r="Y2" s="45">
        <f>SUM(B2:X2)</f>
        <v>1100</v>
      </c>
    </row>
    <row r="3" spans="1:25" x14ac:dyDescent="0.25">
      <c r="A3" s="49" t="s">
        <v>388</v>
      </c>
      <c r="B3" s="47">
        <v>70</v>
      </c>
      <c r="C3" s="42">
        <v>70</v>
      </c>
      <c r="D3" s="42">
        <v>50</v>
      </c>
      <c r="E3" s="42">
        <v>30</v>
      </c>
      <c r="F3" s="42">
        <v>50</v>
      </c>
      <c r="G3" s="42"/>
      <c r="H3" s="42">
        <v>50</v>
      </c>
      <c r="I3" s="42">
        <v>50</v>
      </c>
      <c r="J3" s="42">
        <v>50</v>
      </c>
      <c r="K3" s="42">
        <v>100</v>
      </c>
      <c r="L3" s="42"/>
      <c r="M3" s="42">
        <v>50</v>
      </c>
      <c r="N3" s="42">
        <v>70</v>
      </c>
      <c r="O3" s="42">
        <v>70</v>
      </c>
      <c r="P3" s="42"/>
      <c r="Q3" s="42">
        <v>50</v>
      </c>
      <c r="R3" s="42">
        <v>70</v>
      </c>
      <c r="S3" s="42">
        <v>70</v>
      </c>
      <c r="T3" s="42"/>
      <c r="U3" s="42">
        <v>50</v>
      </c>
      <c r="V3" s="42"/>
      <c r="W3" s="42"/>
      <c r="X3" s="42"/>
      <c r="Y3" s="45">
        <f>SUM(B3:X3)</f>
        <v>950</v>
      </c>
    </row>
    <row r="4" spans="1:25" x14ac:dyDescent="0.25">
      <c r="A4" s="49" t="s">
        <v>395</v>
      </c>
      <c r="B4" s="47">
        <v>30</v>
      </c>
      <c r="C4" s="42">
        <v>30</v>
      </c>
      <c r="D4" s="42"/>
      <c r="E4" s="42"/>
      <c r="F4" s="42"/>
      <c r="G4" s="42">
        <v>70</v>
      </c>
      <c r="H4" s="42">
        <v>30</v>
      </c>
      <c r="I4" s="42">
        <v>100</v>
      </c>
      <c r="J4" s="42">
        <v>70</v>
      </c>
      <c r="K4" s="42">
        <v>50</v>
      </c>
      <c r="L4" s="42"/>
      <c r="M4" s="42">
        <v>70</v>
      </c>
      <c r="N4" s="42">
        <v>50</v>
      </c>
      <c r="O4" s="42">
        <v>100</v>
      </c>
      <c r="P4" s="42"/>
      <c r="Q4" s="42">
        <v>100</v>
      </c>
      <c r="R4" s="42"/>
      <c r="S4" s="42"/>
      <c r="T4" s="42"/>
      <c r="U4" s="42">
        <v>70</v>
      </c>
      <c r="V4" s="42">
        <v>50</v>
      </c>
      <c r="W4" s="42"/>
      <c r="X4" s="42"/>
      <c r="Y4" s="45">
        <f>SUM(B4:X4)</f>
        <v>820</v>
      </c>
    </row>
    <row r="5" spans="1:25" x14ac:dyDescent="0.25">
      <c r="A5" s="49" t="s">
        <v>392</v>
      </c>
      <c r="B5" s="47">
        <v>100</v>
      </c>
      <c r="C5" s="42">
        <v>100</v>
      </c>
      <c r="D5" s="42">
        <v>70</v>
      </c>
      <c r="E5" s="42">
        <v>10</v>
      </c>
      <c r="F5" s="42">
        <v>100</v>
      </c>
      <c r="G5" s="42">
        <v>10</v>
      </c>
      <c r="H5" s="42">
        <v>100</v>
      </c>
      <c r="I5" s="42"/>
      <c r="J5" s="42">
        <v>30</v>
      </c>
      <c r="K5" s="42">
        <v>30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>
        <v>100</v>
      </c>
      <c r="W5" s="42"/>
      <c r="X5" s="42"/>
      <c r="Y5" s="45">
        <f>SUM(B5:X5)</f>
        <v>650</v>
      </c>
    </row>
    <row r="6" spans="1:25" x14ac:dyDescent="0.25">
      <c r="A6" s="49" t="s">
        <v>389</v>
      </c>
      <c r="B6" s="47">
        <v>50</v>
      </c>
      <c r="C6" s="42"/>
      <c r="D6" s="42"/>
      <c r="E6" s="42"/>
      <c r="F6" s="42">
        <v>30</v>
      </c>
      <c r="G6" s="42">
        <v>100</v>
      </c>
      <c r="H6" s="42">
        <v>10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>
        <v>10</v>
      </c>
      <c r="W6" s="42"/>
      <c r="X6" s="42"/>
      <c r="Y6" s="45">
        <f>SUM(B6:X6)</f>
        <v>200</v>
      </c>
    </row>
    <row r="7" spans="1:25" x14ac:dyDescent="0.25">
      <c r="A7" s="49" t="s">
        <v>394</v>
      </c>
      <c r="B7" s="47"/>
      <c r="C7" s="42">
        <v>50</v>
      </c>
      <c r="D7" s="42"/>
      <c r="E7" s="42">
        <v>70</v>
      </c>
      <c r="F7" s="42">
        <v>10</v>
      </c>
      <c r="G7" s="42">
        <v>30</v>
      </c>
      <c r="H7" s="42"/>
      <c r="I7" s="42">
        <v>30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5">
        <f>SUM(C7:X7)</f>
        <v>190</v>
      </c>
    </row>
    <row r="8" spans="1:25" x14ac:dyDescent="0.25">
      <c r="A8" s="49" t="s">
        <v>391</v>
      </c>
      <c r="B8" s="47"/>
      <c r="C8" s="42"/>
      <c r="D8" s="42">
        <v>10</v>
      </c>
      <c r="E8" s="42"/>
      <c r="F8" s="42">
        <v>70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>
        <v>70</v>
      </c>
      <c r="W8" s="42"/>
      <c r="X8" s="42"/>
      <c r="Y8" s="45">
        <f>SUM(D8:X8)</f>
        <v>150</v>
      </c>
    </row>
    <row r="9" spans="1:25" x14ac:dyDescent="0.25">
      <c r="A9" s="49" t="s">
        <v>390</v>
      </c>
      <c r="B9" s="47"/>
      <c r="C9" s="42"/>
      <c r="D9" s="42"/>
      <c r="E9" s="42"/>
      <c r="F9" s="42"/>
      <c r="G9" s="42"/>
      <c r="H9" s="42"/>
      <c r="I9" s="42">
        <v>10</v>
      </c>
      <c r="J9" s="42"/>
      <c r="K9" s="42"/>
      <c r="L9" s="42"/>
      <c r="M9" s="42">
        <v>100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5">
        <f>SUM(B9:X9)</f>
        <v>110</v>
      </c>
    </row>
    <row r="10" spans="1:25" x14ac:dyDescent="0.25">
      <c r="A10" s="49" t="s">
        <v>396</v>
      </c>
      <c r="B10" s="47"/>
      <c r="C10" s="42"/>
      <c r="D10" s="42">
        <v>30</v>
      </c>
      <c r="E10" s="42">
        <v>50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5">
        <f>SUM(D10:X10)</f>
        <v>80</v>
      </c>
    </row>
    <row r="11" spans="1:25" x14ac:dyDescent="0.25">
      <c r="A11" s="49" t="s">
        <v>518</v>
      </c>
      <c r="B11" s="4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>
        <v>30</v>
      </c>
      <c r="W11" s="42"/>
      <c r="X11" s="42"/>
      <c r="Y11" s="45">
        <f>SUM(D11:X11)</f>
        <v>30</v>
      </c>
    </row>
    <row r="12" spans="1:25" x14ac:dyDescent="0.25">
      <c r="A12" s="49" t="s">
        <v>400</v>
      </c>
      <c r="B12" s="47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5">
        <f>SUM(D12:X12)</f>
        <v>0</v>
      </c>
    </row>
    <row r="13" spans="1:25" x14ac:dyDescent="0.25">
      <c r="A13" s="49" t="s">
        <v>386</v>
      </c>
      <c r="B13" s="4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  <c r="Q13" s="43"/>
      <c r="R13" s="43"/>
      <c r="S13" s="43"/>
      <c r="T13" s="43"/>
      <c r="U13" s="43"/>
      <c r="V13" s="43"/>
      <c r="W13" s="43"/>
      <c r="X13" s="43"/>
      <c r="Y13" s="45"/>
    </row>
    <row r="14" spans="1:25" x14ac:dyDescent="0.25">
      <c r="A14" s="49" t="s">
        <v>27</v>
      </c>
      <c r="B14" s="47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5"/>
    </row>
    <row r="15" spans="1:25" x14ac:dyDescent="0.25">
      <c r="A15" s="49" t="s">
        <v>393</v>
      </c>
      <c r="B15" s="47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5"/>
    </row>
    <row r="16" spans="1:25" x14ac:dyDescent="0.25">
      <c r="A16" s="49" t="s">
        <v>397</v>
      </c>
      <c r="B16" s="47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5"/>
    </row>
    <row r="17" spans="1:25" x14ac:dyDescent="0.25">
      <c r="A17" s="49" t="s">
        <v>398</v>
      </c>
      <c r="B17" s="47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5"/>
    </row>
    <row r="18" spans="1:25" x14ac:dyDescent="0.25">
      <c r="A18" s="49" t="s">
        <v>399</v>
      </c>
      <c r="B18" s="47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5"/>
    </row>
  </sheetData>
  <sortState xmlns:xlrd2="http://schemas.microsoft.com/office/spreadsheetml/2017/richdata2" ref="A1:Y18">
    <sortCondition descending="1" ref="Y1:Y18"/>
  </sortState>
  <pageMargins left="0.7" right="0.7" top="0.75" bottom="0.75" header="0.3" footer="0.3"/>
  <drawing r:id="rId1"/>
  <legacyDrawing r:id="rId2"/>
</worksheet>
</file>

<file path=docMetadata/LabelInfo.xml><?xml version="1.0" encoding="utf-8"?>
<clbl:labelList xmlns:clbl="http://schemas.microsoft.com/office/2020/mipLabelMetadata">
  <clbl:label id="{55a8600f-4ee6-4bb5-8f14-53589536b6df}" enabled="0" method="" siteId="{55a8600f-4ee6-4bb5-8f14-53589536b6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Prestige</vt:lpstr>
      <vt:lpstr>Equipe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Cavignaux</dc:creator>
  <cp:lastModifiedBy>BOUZON Frederic</cp:lastModifiedBy>
  <dcterms:created xsi:type="dcterms:W3CDTF">2024-02-28T10:49:43Z</dcterms:created>
  <dcterms:modified xsi:type="dcterms:W3CDTF">2025-09-17T11:51:00Z</dcterms:modified>
</cp:coreProperties>
</file>